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ämäTyökirja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ila.tiimeri.fi/sites/tem/Digiluvat/hanketoimisto/Jaetut asiakirjat/Dokumentit/Liittymilomakkeet/Alueelliset viranomaiset/"/>
    </mc:Choice>
  </mc:AlternateContent>
  <xr:revisionPtr revIDLastSave="0" documentId="13_ncr:1_{709ACA71-DEBC-4697-87BF-1ABFAE9E2193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Täyttöohje" sheetId="7" r:id="rId1"/>
    <sheet name="Liittymislomake" sheetId="1" r:id="rId2"/>
    <sheet name="Asioinnit" sheetId="4" r:id="rId3"/>
    <sheet name="Organisaatiot" sheetId="21" r:id="rId4"/>
    <sheet name="Alueet" sheetId="11" r:id="rId5"/>
    <sheet name="Laskenta" sheetId="12" r:id="rId6"/>
    <sheet name="Tiedot" sheetId="20" r:id="rId7"/>
  </sheets>
  <definedNames>
    <definedName name="_xlnm._FilterDatabase" localSheetId="4" hidden="1">Alueet!$A$1:$D$293</definedName>
    <definedName name="_xlnm._FilterDatabase" localSheetId="2" hidden="1">Asioinnit!#REF!</definedName>
    <definedName name="_xlcn.WorksheetConnection_LaskentaE29H301" hidden="1">Laskenta!$I$2:$L$3</definedName>
    <definedName name="_xlcn.WorksheetConnection_LiittymislomakeA37D3461" hidden="1">Liittymislomake!$A$39:$D$348</definedName>
    <definedName name="_xlcn.WorksheetConnection_LV_liittymislomake_alueelliset_toimijat.xlsxtauluAlueet1" hidden="1">tauluAlueet[]</definedName>
    <definedName name="_xlcn.WorksheetConnection_LV_liittymislomake_alueelliset_toimijat.xlsxtauluAsiointitiedot1" hidden="1">tauluAsiointitiedot[]</definedName>
    <definedName name="_xlcn.WorksheetConnection_LV_liittymislomake_alueelliset_toimijat.xlsxTaulukko221" hidden="1">Liittymislomake!$A$39:$D$348</definedName>
    <definedName name="_xlcn.WorksheetConnection_LV_liittymislomake_alueelliset_toimijat.xlsxTaulukko31" hidden="1">Taulukko3[]</definedName>
    <definedName name="_xlcn.WorksheetConnection_LV_liittymislomake_alueelliset_toimijat.xlsxtauluKäyttöönotettavatAsioinnit1" hidden="1">tauluKäyttöönotettavatAsioinnit[]</definedName>
    <definedName name="Asiointi">tauluAsiointitiedot[Asiointi]</definedName>
    <definedName name="AsiointiViranomaisittain">tauluAsiointitiedot[#Headers]</definedName>
    <definedName name="Hyvinvointialue">tauluHyvinvointialue[Hyvinvointialue]</definedName>
    <definedName name="Organisaatiot">Organisaatiot!$A$1:$B$1</definedName>
    <definedName name="Poliisilaitos">tauluPoliisilaitos[Poliisilaitos]</definedName>
    <definedName name="Tunniste">tauluAsiointitiedot[Käyttöönotettavan asioinnin tekninen tunniste]</definedName>
    <definedName name="Viranomainen">tauluAsiointitiedot[Viranomainen]</definedName>
  </definedNames>
  <calcPr calcId="191029"/>
  <pivotCaches>
    <pivotCache cacheId="1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uluKäyttöönotettavatAsioinnit" name="tauluKäyttöönotettavatAsioinnit" connection="WorksheetConnection_LV_liittymislomake_alueelliset_toimijat.xlsx!tauluKäyttöönotettavatAsioinnit"/>
          <x15:modelTable id="Taulukko3" name="Kunta-aluetiedot" connection="WorksheetConnection_LV_liittymislomake_alueelliset_toimijat.xlsx!Taulukko3"/>
          <x15:modelTable id="Taulukko22" name="tauluValitutAsioinnit" connection="WorksheetConnection_LV_liittymislomake_alueelliset_toimijat.xlsx!Taulukko22"/>
          <x15:modelTable id="tauluAsiointitiedot" name="tauluAsiointitiedot" connection="WorksheetConnection_LV_liittymislomake_alueelliset_toimijat.xlsx!tauluAsiointitiedot"/>
          <x15:modelTable id="tauluAlueet" name="tauluAlueet" connection="WorksheetConnection_LV_liittymislomake_alueelliset_toimijat.xlsx!tauluAlueet"/>
          <x15:modelTable id="Alue 1" name="Asiointitiedot" connection="WorksheetConnection_Liittymislomake!$A$37:$D$346"/>
          <x15:modelTable id="Alue" name="Organisaatiotiedot" connection="WorksheetConnection_Laskenta!$E$29:$H$3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L3" i="12" s="1"/>
  <c r="B5" i="1"/>
  <c r="C3" i="1" a="1"/>
  <c r="C3" i="1" s="1"/>
  <c r="F3" i="4" a="1"/>
  <c r="F3" i="4" s="1"/>
  <c r="P3" i="12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0" i="12"/>
  <c r="P171" i="12"/>
  <c r="P172" i="12"/>
  <c r="P173" i="12"/>
  <c r="P174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201" i="12"/>
  <c r="P202" i="12"/>
  <c r="P203" i="12"/>
  <c r="P204" i="12"/>
  <c r="P205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3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P271" i="12"/>
  <c r="P272" i="12"/>
  <c r="P273" i="12"/>
  <c r="P274" i="12"/>
  <c r="P275" i="12"/>
  <c r="P276" i="12"/>
  <c r="P277" i="12"/>
  <c r="P278" i="12"/>
  <c r="P279" i="12"/>
  <c r="P280" i="12"/>
  <c r="P281" i="12"/>
  <c r="P282" i="12"/>
  <c r="P283" i="12"/>
  <c r="P284" i="12"/>
  <c r="P285" i="12"/>
  <c r="P286" i="12"/>
  <c r="P287" i="12"/>
  <c r="P288" i="12"/>
  <c r="P289" i="12"/>
  <c r="P290" i="12"/>
  <c r="P291" i="12"/>
  <c r="P292" i="12"/>
  <c r="P293" i="12"/>
  <c r="P294" i="12"/>
  <c r="P295" i="12"/>
  <c r="P296" i="12"/>
  <c r="P297" i="12"/>
  <c r="P298" i="12"/>
  <c r="P299" i="12"/>
  <c r="P300" i="12"/>
  <c r="P301" i="12"/>
  <c r="P302" i="12"/>
  <c r="P303" i="12"/>
  <c r="P304" i="12"/>
  <c r="P305" i="12"/>
  <c r="P306" i="12"/>
  <c r="P307" i="12"/>
  <c r="P308" i="12"/>
  <c r="P309" i="12"/>
  <c r="P310" i="12"/>
  <c r="P311" i="12"/>
  <c r="P312" i="12"/>
  <c r="P313" i="12"/>
  <c r="P314" i="12"/>
  <c r="P315" i="12"/>
  <c r="P316" i="12"/>
  <c r="P317" i="12"/>
  <c r="P318" i="12"/>
  <c r="P319" i="12"/>
  <c r="P320" i="12"/>
  <c r="P321" i="12"/>
  <c r="P322" i="12"/>
  <c r="P323" i="12"/>
  <c r="P324" i="12"/>
  <c r="P325" i="12"/>
  <c r="P326" i="12"/>
  <c r="P327" i="12"/>
  <c r="P328" i="12"/>
  <c r="P329" i="12"/>
  <c r="P330" i="12"/>
  <c r="P331" i="12"/>
  <c r="P332" i="12"/>
  <c r="P333" i="12"/>
  <c r="P334" i="12"/>
  <c r="P335" i="12"/>
  <c r="P336" i="12"/>
  <c r="P337" i="12"/>
  <c r="P338" i="12"/>
  <c r="P339" i="12"/>
  <c r="P340" i="12"/>
  <c r="P341" i="12"/>
  <c r="P342" i="12"/>
  <c r="P343" i="12"/>
  <c r="P344" i="12"/>
  <c r="P345" i="12"/>
  <c r="P346" i="12"/>
  <c r="D6" i="1"/>
  <c r="R346" i="12"/>
  <c r="R345" i="12"/>
  <c r="R344" i="12" s="1"/>
  <c r="R343" i="12" s="1"/>
  <c r="R342" i="12" s="1"/>
  <c r="R341" i="12" s="1"/>
  <c r="R340" i="12" s="1"/>
  <c r="R339" i="12" s="1"/>
  <c r="R338" i="12" s="1"/>
  <c r="R337" i="12" s="1"/>
  <c r="R336" i="12" s="1"/>
  <c r="R335" i="12" s="1"/>
  <c r="R334" i="12" s="1"/>
  <c r="R333" i="12" s="1"/>
  <c r="R332" i="12" s="1"/>
  <c r="R331" i="12" s="1"/>
  <c r="R330" i="12" s="1"/>
  <c r="R329" i="12" s="1"/>
  <c r="R328" i="12" s="1"/>
  <c r="R327" i="12" s="1"/>
  <c r="R326" i="12" s="1"/>
  <c r="R325" i="12" s="1"/>
  <c r="R324" i="12" s="1"/>
  <c r="R323" i="12" s="1"/>
  <c r="R322" i="12" s="1"/>
  <c r="R321" i="12" s="1"/>
  <c r="R320" i="12" s="1"/>
  <c r="R319" i="12" s="1"/>
  <c r="R318" i="12" s="1"/>
  <c r="R317" i="12" s="1"/>
  <c r="R316" i="12" s="1"/>
  <c r="R315" i="12" s="1"/>
  <c r="R314" i="12" s="1"/>
  <c r="R313" i="12" s="1"/>
  <c r="R312" i="12" s="1"/>
  <c r="R311" i="12" s="1"/>
  <c r="R310" i="12" s="1"/>
  <c r="R309" i="12" s="1"/>
  <c r="R308" i="12" s="1"/>
  <c r="R307" i="12" s="1"/>
  <c r="R306" i="12" s="1"/>
  <c r="R305" i="12" s="1"/>
  <c r="R304" i="12" s="1"/>
  <c r="R303" i="12" s="1"/>
  <c r="R302" i="12" s="1"/>
  <c r="R301" i="12" s="1"/>
  <c r="R300" i="12" s="1"/>
  <c r="R299" i="12" s="1"/>
  <c r="R298" i="12" s="1"/>
  <c r="R297" i="12" s="1"/>
  <c r="R296" i="12" s="1"/>
  <c r="R295" i="12" s="1"/>
  <c r="R294" i="12" s="1"/>
  <c r="R293" i="12" s="1"/>
  <c r="R292" i="12" s="1"/>
  <c r="R291" i="12" s="1"/>
  <c r="R290" i="12" s="1"/>
  <c r="R289" i="12" s="1"/>
  <c r="R288" i="12" s="1"/>
  <c r="R287" i="12" s="1"/>
  <c r="R286" i="12" s="1"/>
  <c r="R285" i="12" s="1"/>
  <c r="R284" i="12" s="1"/>
  <c r="R283" i="12" s="1"/>
  <c r="R282" i="12" s="1"/>
  <c r="R281" i="12" s="1"/>
  <c r="R280" i="12" s="1"/>
  <c r="R279" i="12" s="1"/>
  <c r="R278" i="12" s="1"/>
  <c r="R277" i="12" s="1"/>
  <c r="R276" i="12" s="1"/>
  <c r="R275" i="12" s="1"/>
  <c r="R274" i="12" s="1"/>
  <c r="R273" i="12" s="1"/>
  <c r="R272" i="12" s="1"/>
  <c r="R271" i="12" s="1"/>
  <c r="R270" i="12" s="1"/>
  <c r="R269" i="12" s="1"/>
  <c r="R268" i="12" s="1"/>
  <c r="R267" i="12" s="1"/>
  <c r="R266" i="12" s="1"/>
  <c r="R265" i="12" s="1"/>
  <c r="R264" i="12" s="1"/>
  <c r="R263" i="12" s="1"/>
  <c r="R262" i="12" s="1"/>
  <c r="R261" i="12" s="1"/>
  <c r="R260" i="12" s="1"/>
  <c r="R259" i="12" s="1"/>
  <c r="R258" i="12" s="1"/>
  <c r="R257" i="12" s="1"/>
  <c r="R256" i="12" s="1"/>
  <c r="R255" i="12" s="1"/>
  <c r="R254" i="12" s="1"/>
  <c r="R253" i="12" s="1"/>
  <c r="R252" i="12" s="1"/>
  <c r="R251" i="12" s="1"/>
  <c r="R250" i="12" s="1"/>
  <c r="R249" i="12" s="1"/>
  <c r="R248" i="12" s="1"/>
  <c r="R247" i="12" s="1"/>
  <c r="R246" i="12" s="1"/>
  <c r="R245" i="12" s="1"/>
  <c r="R244" i="12" s="1"/>
  <c r="R243" i="12" s="1"/>
  <c r="R242" i="12" s="1"/>
  <c r="R241" i="12" s="1"/>
  <c r="R240" i="12" s="1"/>
  <c r="R239" i="12" s="1"/>
  <c r="R238" i="12" s="1"/>
  <c r="R237" i="12" s="1"/>
  <c r="R236" i="12" s="1"/>
  <c r="R235" i="12" s="1"/>
  <c r="R234" i="12" s="1"/>
  <c r="R233" i="12" s="1"/>
  <c r="R232" i="12" s="1"/>
  <c r="R231" i="12" s="1"/>
  <c r="R230" i="12" s="1"/>
  <c r="R229" i="12" s="1"/>
  <c r="R228" i="12" s="1"/>
  <c r="R227" i="12" s="1"/>
  <c r="R226" i="12" s="1"/>
  <c r="R225" i="12" s="1"/>
  <c r="R224" i="12" s="1"/>
  <c r="R223" i="12" s="1"/>
  <c r="R222" i="12" s="1"/>
  <c r="R221" i="12" s="1"/>
  <c r="R220" i="12" s="1"/>
  <c r="R219" i="12" s="1"/>
  <c r="R218" i="12" s="1"/>
  <c r="R217" i="12" s="1"/>
  <c r="R216" i="12" s="1"/>
  <c r="R215" i="12" s="1"/>
  <c r="R214" i="12" s="1"/>
  <c r="R213" i="12" s="1"/>
  <c r="R212" i="12" s="1"/>
  <c r="R211" i="12" s="1"/>
  <c r="R210" i="12" s="1"/>
  <c r="R209" i="12" s="1"/>
  <c r="R208" i="12" s="1"/>
  <c r="R207" i="12" s="1"/>
  <c r="R206" i="12" s="1"/>
  <c r="R205" i="12" s="1"/>
  <c r="R204" i="12" s="1"/>
  <c r="R203" i="12" s="1"/>
  <c r="R202" i="12" s="1"/>
  <c r="R201" i="12" s="1"/>
  <c r="R200" i="12" s="1"/>
  <c r="R199" i="12" s="1"/>
  <c r="R198" i="12" s="1"/>
  <c r="R197" i="12" s="1"/>
  <c r="R196" i="12" s="1"/>
  <c r="R195" i="12" s="1"/>
  <c r="R194" i="12" s="1"/>
  <c r="R193" i="12" s="1"/>
  <c r="R192" i="12" s="1"/>
  <c r="R191" i="12" s="1"/>
  <c r="R190" i="12" s="1"/>
  <c r="R189" i="12" s="1"/>
  <c r="R188" i="12" s="1"/>
  <c r="R187" i="12" s="1"/>
  <c r="R186" i="12" s="1"/>
  <c r="R185" i="12" s="1"/>
  <c r="R184" i="12" s="1"/>
  <c r="R183" i="12" s="1"/>
  <c r="R182" i="12" s="1"/>
  <c r="R181" i="12" s="1"/>
  <c r="R180" i="12" s="1"/>
  <c r="R179" i="12" s="1"/>
  <c r="R178" i="12" s="1"/>
  <c r="R177" i="12" s="1"/>
  <c r="R176" i="12" s="1"/>
  <c r="R175" i="12" s="1"/>
  <c r="R174" i="12" s="1"/>
  <c r="R173" i="12" s="1"/>
  <c r="R172" i="12" s="1"/>
  <c r="R171" i="12" s="1"/>
  <c r="R170" i="12" s="1"/>
  <c r="R169" i="12" s="1"/>
  <c r="R168" i="12" s="1"/>
  <c r="R167" i="12" s="1"/>
  <c r="R166" i="12" s="1"/>
  <c r="R165" i="12" s="1"/>
  <c r="R164" i="12" s="1"/>
  <c r="R163" i="12" s="1"/>
  <c r="R162" i="12" s="1"/>
  <c r="R161" i="12" s="1"/>
  <c r="R160" i="12" s="1"/>
  <c r="R159" i="12" s="1"/>
  <c r="R158" i="12" s="1"/>
  <c r="R157" i="12" s="1"/>
  <c r="R156" i="12" s="1"/>
  <c r="R155" i="12" s="1"/>
  <c r="R154" i="12" s="1"/>
  <c r="R153" i="12" s="1"/>
  <c r="R152" i="12" s="1"/>
  <c r="R151" i="12" s="1"/>
  <c r="R150" i="12" s="1"/>
  <c r="R149" i="12" s="1"/>
  <c r="R148" i="12" s="1"/>
  <c r="R147" i="12" s="1"/>
  <c r="R146" i="12" s="1"/>
  <c r="R145" i="12" s="1"/>
  <c r="R144" i="12" s="1"/>
  <c r="R143" i="12" s="1"/>
  <c r="R142" i="12" s="1"/>
  <c r="R141" i="12" s="1"/>
  <c r="R140" i="12" s="1"/>
  <c r="R139" i="12" s="1"/>
  <c r="R138" i="12" s="1"/>
  <c r="R137" i="12" s="1"/>
  <c r="R136" i="12" s="1"/>
  <c r="R135" i="12" s="1"/>
  <c r="R134" i="12" s="1"/>
  <c r="R133" i="12" s="1"/>
  <c r="R132" i="12" s="1"/>
  <c r="R131" i="12" s="1"/>
  <c r="R130" i="12" s="1"/>
  <c r="R129" i="12" s="1"/>
  <c r="R128" i="12" s="1"/>
  <c r="R127" i="12" s="1"/>
  <c r="R126" i="12" s="1"/>
  <c r="R125" i="12" s="1"/>
  <c r="R124" i="12" s="1"/>
  <c r="R123" i="12" s="1"/>
  <c r="R122" i="12" s="1"/>
  <c r="R121" i="12" s="1"/>
  <c r="R120" i="12" s="1"/>
  <c r="R119" i="12" s="1"/>
  <c r="R118" i="12" s="1"/>
  <c r="R117" i="12" s="1"/>
  <c r="R116" i="12" s="1"/>
  <c r="R115" i="12" s="1"/>
  <c r="R114" i="12" s="1"/>
  <c r="R113" i="12" s="1"/>
  <c r="R112" i="12" s="1"/>
  <c r="R111" i="12" s="1"/>
  <c r="R110" i="12" s="1"/>
  <c r="R109" i="12" s="1"/>
  <c r="R108" i="12" s="1"/>
  <c r="R107" i="12" s="1"/>
  <c r="R106" i="12" s="1"/>
  <c r="R105" i="12" s="1"/>
  <c r="R104" i="12" s="1"/>
  <c r="R103" i="12" s="1"/>
  <c r="R102" i="12" s="1"/>
  <c r="R101" i="12" s="1"/>
  <c r="R100" i="12" s="1"/>
  <c r="R99" i="12" s="1"/>
  <c r="R98" i="12" s="1"/>
  <c r="R97" i="12" s="1"/>
  <c r="R96" i="12" s="1"/>
  <c r="R95" i="12" s="1"/>
  <c r="R94" i="12" s="1"/>
  <c r="R93" i="12" s="1"/>
  <c r="R92" i="12" s="1"/>
  <c r="R91" i="12" s="1"/>
  <c r="R90" i="12" s="1"/>
  <c r="R89" i="12" s="1"/>
  <c r="R88" i="12" s="1"/>
  <c r="R87" i="12" s="1"/>
  <c r="R86" i="12" s="1"/>
  <c r="R85" i="12" s="1"/>
  <c r="R84" i="12" s="1"/>
  <c r="R83" i="12" s="1"/>
  <c r="R82" i="12" s="1"/>
  <c r="R81" i="12" s="1"/>
  <c r="R80" i="12" s="1"/>
  <c r="R79" i="12" s="1"/>
  <c r="R78" i="12" s="1"/>
  <c r="R77" i="12" s="1"/>
  <c r="R76" i="12" s="1"/>
  <c r="R75" i="12" s="1"/>
  <c r="R74" i="12" s="1"/>
  <c r="R73" i="12" s="1"/>
  <c r="R72" i="12" s="1"/>
  <c r="R71" i="12" s="1"/>
  <c r="R70" i="12" s="1"/>
  <c r="R69" i="12" s="1"/>
  <c r="R68" i="12" s="1"/>
  <c r="R67" i="12" s="1"/>
  <c r="R66" i="12" s="1"/>
  <c r="R65" i="12" s="1"/>
  <c r="R64" i="12" s="1"/>
  <c r="R63" i="12" s="1"/>
  <c r="R62" i="12" s="1"/>
  <c r="R61" i="12" s="1"/>
  <c r="R60" i="12" s="1"/>
  <c r="R59" i="12" s="1"/>
  <c r="R58" i="12" s="1"/>
  <c r="R57" i="12" s="1"/>
  <c r="R56" i="12" s="1"/>
  <c r="R55" i="12" s="1"/>
  <c r="R54" i="12" s="1"/>
  <c r="R53" i="12" s="1"/>
  <c r="R52" i="12" s="1"/>
  <c r="R51" i="12" s="1"/>
  <c r="R50" i="12" s="1"/>
  <c r="R49" i="12" s="1"/>
  <c r="R48" i="12" s="1"/>
  <c r="R47" i="12" s="1"/>
  <c r="R46" i="12" s="1"/>
  <c r="R45" i="12" s="1"/>
  <c r="R44" i="12" s="1"/>
  <c r="R43" i="12" s="1"/>
  <c r="R42" i="12" s="1"/>
  <c r="R41" i="12" s="1"/>
  <c r="R40" i="12" s="1"/>
  <c r="R39" i="12" s="1"/>
  <c r="R38" i="12" s="1"/>
  <c r="R37" i="12" s="1"/>
  <c r="R36" i="12" s="1"/>
  <c r="R35" i="12" s="1"/>
  <c r="R34" i="12" s="1"/>
  <c r="R33" i="12" s="1"/>
  <c r="R32" i="12" s="1"/>
  <c r="R31" i="12" s="1"/>
  <c r="R30" i="12" s="1"/>
  <c r="R29" i="12" s="1"/>
  <c r="R28" i="12" s="1"/>
  <c r="R27" i="12" s="1"/>
  <c r="R26" i="12" s="1"/>
  <c r="R25" i="12" s="1"/>
  <c r="R24" i="12" s="1"/>
  <c r="R23" i="12" s="1"/>
  <c r="R22" i="12" s="1"/>
  <c r="R21" i="12" s="1"/>
  <c r="R20" i="12" s="1"/>
  <c r="R19" i="12" s="1"/>
  <c r="R18" i="12" s="1"/>
  <c r="R17" i="12" s="1"/>
  <c r="R16" i="12" s="1"/>
  <c r="R15" i="12" s="1"/>
  <c r="R14" i="12" s="1"/>
  <c r="R13" i="12" s="1"/>
  <c r="R12" i="12" s="1"/>
  <c r="R11" i="12" s="1"/>
  <c r="R10" i="12" s="1"/>
  <c r="R9" i="12" s="1"/>
  <c r="R8" i="12" s="1"/>
  <c r="R7" i="12" s="1"/>
  <c r="R6" i="12" s="1"/>
  <c r="R5" i="12" s="1"/>
  <c r="R4" i="12" s="1"/>
  <c r="R3" i="12" s="1"/>
  <c r="T346" i="12"/>
  <c r="T345" i="12" s="1"/>
  <c r="T344" i="12" s="1"/>
  <c r="T343" i="12"/>
  <c r="T342" i="12" s="1"/>
  <c r="T341" i="12"/>
  <c r="T340" i="12" s="1"/>
  <c r="T339" i="12" s="1"/>
  <c r="T338" i="12" s="1"/>
  <c r="T337" i="12" s="1"/>
  <c r="T336" i="12" s="1"/>
  <c r="T335" i="12" s="1"/>
  <c r="T334" i="12" s="1"/>
  <c r="T333" i="12" s="1"/>
  <c r="T332" i="12" s="1"/>
  <c r="T331" i="12" s="1"/>
  <c r="T330" i="12" s="1"/>
  <c r="T329" i="12" s="1"/>
  <c r="T328" i="12" s="1"/>
  <c r="T327" i="12" s="1"/>
  <c r="T326" i="12" s="1"/>
  <c r="T325" i="12" s="1"/>
  <c r="T324" i="12" s="1"/>
  <c r="T323" i="12" s="1"/>
  <c r="T322" i="12" s="1"/>
  <c r="T321" i="12" s="1"/>
  <c r="T320" i="12" s="1"/>
  <c r="T319" i="12" s="1"/>
  <c r="T318" i="12" s="1"/>
  <c r="T317" i="12" s="1"/>
  <c r="T316" i="12" s="1"/>
  <c r="T315" i="12" s="1"/>
  <c r="T314" i="12" s="1"/>
  <c r="T313" i="12" s="1"/>
  <c r="T312" i="12" s="1"/>
  <c r="T311" i="12" s="1"/>
  <c r="T310" i="12" s="1"/>
  <c r="T309" i="12" s="1"/>
  <c r="T308" i="12" s="1"/>
  <c r="T307" i="12" s="1"/>
  <c r="T306" i="12" s="1"/>
  <c r="T305" i="12" s="1"/>
  <c r="T304" i="12" s="1"/>
  <c r="T303" i="12" s="1"/>
  <c r="T302" i="12" s="1"/>
  <c r="T301" i="12" s="1"/>
  <c r="T300" i="12" s="1"/>
  <c r="T299" i="12" s="1"/>
  <c r="T298" i="12" s="1"/>
  <c r="T297" i="12" s="1"/>
  <c r="T296" i="12" s="1"/>
  <c r="T295" i="12" s="1"/>
  <c r="T294" i="12" s="1"/>
  <c r="T293" i="12" s="1"/>
  <c r="T292" i="12" s="1"/>
  <c r="T291" i="12" s="1"/>
  <c r="T290" i="12" s="1"/>
  <c r="T289" i="12" s="1"/>
  <c r="T288" i="12" s="1"/>
  <c r="T287" i="12" s="1"/>
  <c r="T286" i="12" s="1"/>
  <c r="T285" i="12" s="1"/>
  <c r="T284" i="12" s="1"/>
  <c r="T283" i="12" s="1"/>
  <c r="T282" i="12" s="1"/>
  <c r="T281" i="12" s="1"/>
  <c r="T280" i="12" s="1"/>
  <c r="T279" i="12" s="1"/>
  <c r="T278" i="12" s="1"/>
  <c r="T277" i="12" s="1"/>
  <c r="T276" i="12" s="1"/>
  <c r="T275" i="12" s="1"/>
  <c r="T274" i="12" s="1"/>
  <c r="T273" i="12" s="1"/>
  <c r="T272" i="12" s="1"/>
  <c r="T271" i="12" s="1"/>
  <c r="T270" i="12" s="1"/>
  <c r="T269" i="12" s="1"/>
  <c r="T268" i="12" s="1"/>
  <c r="T267" i="12" s="1"/>
  <c r="T266" i="12" s="1"/>
  <c r="T265" i="12" s="1"/>
  <c r="T264" i="12" s="1"/>
  <c r="T263" i="12" s="1"/>
  <c r="T262" i="12" s="1"/>
  <c r="T261" i="12" s="1"/>
  <c r="T260" i="12" s="1"/>
  <c r="T259" i="12" s="1"/>
  <c r="T258" i="12" s="1"/>
  <c r="T257" i="12" s="1"/>
  <c r="T256" i="12" s="1"/>
  <c r="T255" i="12" s="1"/>
  <c r="T254" i="12" s="1"/>
  <c r="T253" i="12" s="1"/>
  <c r="T252" i="12" s="1"/>
  <c r="T251" i="12" s="1"/>
  <c r="T250" i="12" s="1"/>
  <c r="T249" i="12" s="1"/>
  <c r="T248" i="12" s="1"/>
  <c r="T247" i="12" s="1"/>
  <c r="T246" i="12" s="1"/>
  <c r="T245" i="12" s="1"/>
  <c r="T244" i="12" s="1"/>
  <c r="T243" i="12" s="1"/>
  <c r="T242" i="12" s="1"/>
  <c r="T241" i="12" s="1"/>
  <c r="T240" i="12" s="1"/>
  <c r="T239" i="12" s="1"/>
  <c r="T238" i="12" s="1"/>
  <c r="T237" i="12" s="1"/>
  <c r="T236" i="12" s="1"/>
  <c r="T235" i="12" s="1"/>
  <c r="T234" i="12" s="1"/>
  <c r="T233" i="12" s="1"/>
  <c r="T232" i="12" s="1"/>
  <c r="T231" i="12" s="1"/>
  <c r="T230" i="12" s="1"/>
  <c r="T229" i="12" s="1"/>
  <c r="T228" i="12" s="1"/>
  <c r="T227" i="12" s="1"/>
  <c r="T226" i="12" s="1"/>
  <c r="T225" i="12" s="1"/>
  <c r="T224" i="12" s="1"/>
  <c r="T223" i="12" s="1"/>
  <c r="T222" i="12" s="1"/>
  <c r="T221" i="12" s="1"/>
  <c r="T220" i="12" s="1"/>
  <c r="T219" i="12" s="1"/>
  <c r="T218" i="12" s="1"/>
  <c r="T217" i="12" s="1"/>
  <c r="T216" i="12" s="1"/>
  <c r="T215" i="12" s="1"/>
  <c r="T214" i="12" s="1"/>
  <c r="T213" i="12" s="1"/>
  <c r="T212" i="12" s="1"/>
  <c r="T211" i="12" s="1"/>
  <c r="T210" i="12" s="1"/>
  <c r="T209" i="12" s="1"/>
  <c r="T208" i="12" s="1"/>
  <c r="T207" i="12" s="1"/>
  <c r="T206" i="12" s="1"/>
  <c r="T205" i="12" s="1"/>
  <c r="T204" i="12" s="1"/>
  <c r="T203" i="12" s="1"/>
  <c r="T202" i="12" s="1"/>
  <c r="T201" i="12" s="1"/>
  <c r="T200" i="12" s="1"/>
  <c r="T199" i="12" s="1"/>
  <c r="T198" i="12" s="1"/>
  <c r="T197" i="12" s="1"/>
  <c r="T196" i="12" s="1"/>
  <c r="T195" i="12" s="1"/>
  <c r="T194" i="12" s="1"/>
  <c r="T193" i="12" s="1"/>
  <c r="T192" i="12" s="1"/>
  <c r="T191" i="12" s="1"/>
  <c r="T190" i="12" s="1"/>
  <c r="T189" i="12" s="1"/>
  <c r="T188" i="12" s="1"/>
  <c r="T187" i="12" s="1"/>
  <c r="T186" i="12" s="1"/>
  <c r="T185" i="12" s="1"/>
  <c r="T184" i="12" s="1"/>
  <c r="T183" i="12" s="1"/>
  <c r="T182" i="12" s="1"/>
  <c r="T181" i="12" s="1"/>
  <c r="T180" i="12" s="1"/>
  <c r="T179" i="12" s="1"/>
  <c r="T178" i="12" s="1"/>
  <c r="T177" i="12" s="1"/>
  <c r="T176" i="12" s="1"/>
  <c r="T175" i="12" s="1"/>
  <c r="T174" i="12" s="1"/>
  <c r="T173" i="12" s="1"/>
  <c r="T172" i="12" s="1"/>
  <c r="T171" i="12" s="1"/>
  <c r="T170" i="12" s="1"/>
  <c r="T169" i="12" s="1"/>
  <c r="T168" i="12" s="1"/>
  <c r="T167" i="12" s="1"/>
  <c r="T166" i="12" s="1"/>
  <c r="T165" i="12" s="1"/>
  <c r="T164" i="12" s="1"/>
  <c r="T163" i="12" s="1"/>
  <c r="T162" i="12" s="1"/>
  <c r="T161" i="12" s="1"/>
  <c r="T160" i="12" s="1"/>
  <c r="T159" i="12" s="1"/>
  <c r="T158" i="12" s="1"/>
  <c r="T157" i="12" s="1"/>
  <c r="T156" i="12" s="1"/>
  <c r="T155" i="12" s="1"/>
  <c r="T154" i="12" s="1"/>
  <c r="T153" i="12" s="1"/>
  <c r="T152" i="12" s="1"/>
  <c r="T151" i="12" s="1"/>
  <c r="T150" i="12" s="1"/>
  <c r="T149" i="12" s="1"/>
  <c r="T148" i="12" s="1"/>
  <c r="T147" i="12" s="1"/>
  <c r="T146" i="12" s="1"/>
  <c r="T145" i="12" s="1"/>
  <c r="T144" i="12" s="1"/>
  <c r="T143" i="12" s="1"/>
  <c r="T142" i="12" s="1"/>
  <c r="T141" i="12" s="1"/>
  <c r="T140" i="12" s="1"/>
  <c r="T139" i="12" s="1"/>
  <c r="T138" i="12" s="1"/>
  <c r="T137" i="12" s="1"/>
  <c r="T136" i="12" s="1"/>
  <c r="T135" i="12" s="1"/>
  <c r="T134" i="12" s="1"/>
  <c r="T133" i="12" s="1"/>
  <c r="T132" i="12" s="1"/>
  <c r="T131" i="12" s="1"/>
  <c r="T130" i="12" s="1"/>
  <c r="T129" i="12" s="1"/>
  <c r="T128" i="12" s="1"/>
  <c r="T127" i="12" s="1"/>
  <c r="T126" i="12" s="1"/>
  <c r="T125" i="12" s="1"/>
  <c r="T124" i="12" s="1"/>
  <c r="T123" i="12" s="1"/>
  <c r="T122" i="12" s="1"/>
  <c r="T121" i="12" s="1"/>
  <c r="T120" i="12" s="1"/>
  <c r="T119" i="12" s="1"/>
  <c r="T118" i="12" s="1"/>
  <c r="T117" i="12" s="1"/>
  <c r="T116" i="12" s="1"/>
  <c r="T115" i="12" s="1"/>
  <c r="T114" i="12" s="1"/>
  <c r="T113" i="12" s="1"/>
  <c r="T112" i="12" s="1"/>
  <c r="T111" i="12" s="1"/>
  <c r="T110" i="12" s="1"/>
  <c r="T109" i="12" s="1"/>
  <c r="T108" i="12" s="1"/>
  <c r="T107" i="12" s="1"/>
  <c r="T106" i="12" s="1"/>
  <c r="T105" i="12" s="1"/>
  <c r="T104" i="12" s="1"/>
  <c r="T103" i="12" s="1"/>
  <c r="T102" i="12" s="1"/>
  <c r="T101" i="12" s="1"/>
  <c r="T100" i="12" s="1"/>
  <c r="T99" i="12" s="1"/>
  <c r="T98" i="12" s="1"/>
  <c r="T97" i="12" s="1"/>
  <c r="T96" i="12" s="1"/>
  <c r="T95" i="12" s="1"/>
  <c r="T94" i="12" s="1"/>
  <c r="T93" i="12" s="1"/>
  <c r="T92" i="12" s="1"/>
  <c r="T91" i="12" s="1"/>
  <c r="T90" i="12" s="1"/>
  <c r="T89" i="12" s="1"/>
  <c r="T88" i="12" s="1"/>
  <c r="T87" i="12" s="1"/>
  <c r="T86" i="12" s="1"/>
  <c r="T85" i="12" s="1"/>
  <c r="T84" i="12" s="1"/>
  <c r="T83" i="12" s="1"/>
  <c r="T82" i="12" s="1"/>
  <c r="T81" i="12" s="1"/>
  <c r="T80" i="12" s="1"/>
  <c r="T79" i="12" s="1"/>
  <c r="T78" i="12" s="1"/>
  <c r="T77" i="12" s="1"/>
  <c r="T76" i="12" s="1"/>
  <c r="T75" i="12" s="1"/>
  <c r="T74" i="12" s="1"/>
  <c r="T73" i="12" s="1"/>
  <c r="T72" i="12" s="1"/>
  <c r="T71" i="12" s="1"/>
  <c r="T70" i="12" s="1"/>
  <c r="T69" i="12" s="1"/>
  <c r="T68" i="12" s="1"/>
  <c r="T67" i="12" s="1"/>
  <c r="T66" i="12" s="1"/>
  <c r="T65" i="12" s="1"/>
  <c r="T64" i="12" s="1"/>
  <c r="T63" i="12" s="1"/>
  <c r="T62" i="12" s="1"/>
  <c r="T61" i="12" s="1"/>
  <c r="T60" i="12" s="1"/>
  <c r="T59" i="12" s="1"/>
  <c r="T58" i="12" s="1"/>
  <c r="T57" i="12" s="1"/>
  <c r="T56" i="12" s="1"/>
  <c r="T55" i="12" s="1"/>
  <c r="T54" i="12" s="1"/>
  <c r="T53" i="12" s="1"/>
  <c r="T52" i="12" s="1"/>
  <c r="T51" i="12" s="1"/>
  <c r="T50" i="12" s="1"/>
  <c r="T49" i="12" s="1"/>
  <c r="T48" i="12" s="1"/>
  <c r="T47" i="12" s="1"/>
  <c r="T46" i="12" s="1"/>
  <c r="T45" i="12" s="1"/>
  <c r="T44" i="12" s="1"/>
  <c r="T43" i="12" s="1"/>
  <c r="T42" i="12" s="1"/>
  <c r="T41" i="12" s="1"/>
  <c r="T40" i="12" s="1"/>
  <c r="T39" i="12" s="1"/>
  <c r="T38" i="12" s="1"/>
  <c r="T37" i="12" s="1"/>
  <c r="T36" i="12" s="1"/>
  <c r="T35" i="12" s="1"/>
  <c r="T34" i="12" s="1"/>
  <c r="T33" i="12" s="1"/>
  <c r="T32" i="12" s="1"/>
  <c r="T31" i="12" s="1"/>
  <c r="T30" i="12" s="1"/>
  <c r="T29" i="12" s="1"/>
  <c r="T28" i="12" s="1"/>
  <c r="T27" i="12" s="1"/>
  <c r="T26" i="12" s="1"/>
  <c r="T25" i="12" s="1"/>
  <c r="T24" i="12" s="1"/>
  <c r="T23" i="12" s="1"/>
  <c r="T22" i="12" s="1"/>
  <c r="T21" i="12" s="1"/>
  <c r="T20" i="12" s="1"/>
  <c r="T19" i="12" s="1"/>
  <c r="T18" i="12" s="1"/>
  <c r="T17" i="12" s="1"/>
  <c r="T16" i="12" s="1"/>
  <c r="T15" i="12" s="1"/>
  <c r="T14" i="12" s="1"/>
  <c r="T13" i="12" s="1"/>
  <c r="T12" i="12" s="1"/>
  <c r="T11" i="12" s="1"/>
  <c r="T10" i="12" s="1"/>
  <c r="T9" i="12" s="1"/>
  <c r="T8" i="12" s="1"/>
  <c r="T7" i="12" s="1"/>
  <c r="T6" i="12" s="1"/>
  <c r="T5" i="12" s="1"/>
  <c r="T4" i="12" s="1"/>
  <c r="T3" i="12" s="1"/>
  <c r="S346" i="12"/>
  <c r="S345" i="12"/>
  <c r="S344" i="12" s="1"/>
  <c r="S343" i="12" s="1"/>
  <c r="S342" i="12" s="1"/>
  <c r="S341" i="12" s="1"/>
  <c r="S340" i="12" s="1"/>
  <c r="S339" i="12" s="1"/>
  <c r="S338" i="12" s="1"/>
  <c r="S337" i="12" s="1"/>
  <c r="S336" i="12" s="1"/>
  <c r="S335" i="12"/>
  <c r="S334" i="12" s="1"/>
  <c r="S333" i="12" s="1"/>
  <c r="S332" i="12" s="1"/>
  <c r="S331" i="12" s="1"/>
  <c r="S330" i="12" s="1"/>
  <c r="S329" i="12" s="1"/>
  <c r="S328" i="12" s="1"/>
  <c r="S327" i="12" s="1"/>
  <c r="S326" i="12" s="1"/>
  <c r="S325" i="12" s="1"/>
  <c r="S324" i="12" s="1"/>
  <c r="S323" i="12" s="1"/>
  <c r="S322" i="12" s="1"/>
  <c r="S321" i="12" s="1"/>
  <c r="S320" i="12" s="1"/>
  <c r="S319" i="12" s="1"/>
  <c r="S318" i="12" s="1"/>
  <c r="S317" i="12" s="1"/>
  <c r="S316" i="12" s="1"/>
  <c r="S315" i="12" s="1"/>
  <c r="S314" i="12" s="1"/>
  <c r="S313" i="12" s="1"/>
  <c r="S312" i="12" s="1"/>
  <c r="S311" i="12" s="1"/>
  <c r="S310" i="12" s="1"/>
  <c r="S309" i="12" s="1"/>
  <c r="S308" i="12" s="1"/>
  <c r="S307" i="12" s="1"/>
  <c r="S306" i="12" s="1"/>
  <c r="S305" i="12" s="1"/>
  <c r="S304" i="12" s="1"/>
  <c r="S303" i="12" s="1"/>
  <c r="S302" i="12" s="1"/>
  <c r="S301" i="12" s="1"/>
  <c r="S300" i="12" s="1"/>
  <c r="S299" i="12" s="1"/>
  <c r="S298" i="12" s="1"/>
  <c r="S297" i="12" s="1"/>
  <c r="S296" i="12" s="1"/>
  <c r="S295" i="12" s="1"/>
  <c r="S294" i="12" s="1"/>
  <c r="S293" i="12" s="1"/>
  <c r="S292" i="12" s="1"/>
  <c r="S291" i="12" s="1"/>
  <c r="S290" i="12" s="1"/>
  <c r="S289" i="12" s="1"/>
  <c r="S288" i="12" s="1"/>
  <c r="S287" i="12" s="1"/>
  <c r="S286" i="12" s="1"/>
  <c r="S285" i="12" s="1"/>
  <c r="S284" i="12" s="1"/>
  <c r="S283" i="12" s="1"/>
  <c r="S282" i="12" s="1"/>
  <c r="S281" i="12" s="1"/>
  <c r="S280" i="12" s="1"/>
  <c r="S279" i="12" s="1"/>
  <c r="S278" i="12" s="1"/>
  <c r="S277" i="12" s="1"/>
  <c r="S276" i="12" s="1"/>
  <c r="S275" i="12" s="1"/>
  <c r="S274" i="12" s="1"/>
  <c r="S273" i="12" s="1"/>
  <c r="S272" i="12" s="1"/>
  <c r="S271" i="12" s="1"/>
  <c r="S270" i="12" s="1"/>
  <c r="S269" i="12" s="1"/>
  <c r="S268" i="12" s="1"/>
  <c r="S267" i="12" s="1"/>
  <c r="S266" i="12" s="1"/>
  <c r="S265" i="12" s="1"/>
  <c r="S264" i="12" s="1"/>
  <c r="S263" i="12" s="1"/>
  <c r="S262" i="12" s="1"/>
  <c r="S261" i="12" s="1"/>
  <c r="S260" i="12" s="1"/>
  <c r="S259" i="12" s="1"/>
  <c r="S258" i="12" s="1"/>
  <c r="S257" i="12" s="1"/>
  <c r="S256" i="12" s="1"/>
  <c r="S255" i="12" s="1"/>
  <c r="S254" i="12" s="1"/>
  <c r="S253" i="12" s="1"/>
  <c r="S252" i="12" s="1"/>
  <c r="S251" i="12" s="1"/>
  <c r="S250" i="12" s="1"/>
  <c r="S249" i="12" s="1"/>
  <c r="S248" i="12" s="1"/>
  <c r="S247" i="12" s="1"/>
  <c r="S246" i="12" s="1"/>
  <c r="S245" i="12" s="1"/>
  <c r="S244" i="12" s="1"/>
  <c r="S243" i="12" s="1"/>
  <c r="S242" i="12" s="1"/>
  <c r="S241" i="12" s="1"/>
  <c r="S240" i="12" s="1"/>
  <c r="S239" i="12" s="1"/>
  <c r="S238" i="12" s="1"/>
  <c r="S237" i="12" s="1"/>
  <c r="S236" i="12" s="1"/>
  <c r="S235" i="12" s="1"/>
  <c r="S234" i="12" s="1"/>
  <c r="S233" i="12" s="1"/>
  <c r="S232" i="12" s="1"/>
  <c r="S231" i="12" s="1"/>
  <c r="S230" i="12" s="1"/>
  <c r="S229" i="12" s="1"/>
  <c r="S228" i="12" s="1"/>
  <c r="S227" i="12" s="1"/>
  <c r="S226" i="12" s="1"/>
  <c r="S225" i="12" s="1"/>
  <c r="S224" i="12" s="1"/>
  <c r="S223" i="12" s="1"/>
  <c r="S222" i="12" s="1"/>
  <c r="S221" i="12" s="1"/>
  <c r="S220" i="12" s="1"/>
  <c r="S219" i="12" s="1"/>
  <c r="S218" i="12" s="1"/>
  <c r="S217" i="12" s="1"/>
  <c r="S216" i="12" s="1"/>
  <c r="S215" i="12" s="1"/>
  <c r="S214" i="12" s="1"/>
  <c r="S213" i="12" s="1"/>
  <c r="S212" i="12" s="1"/>
  <c r="S211" i="12" s="1"/>
  <c r="S210" i="12" s="1"/>
  <c r="S209" i="12" s="1"/>
  <c r="S208" i="12" s="1"/>
  <c r="S207" i="12" s="1"/>
  <c r="S206" i="12" s="1"/>
  <c r="S205" i="12" s="1"/>
  <c r="S204" i="12" s="1"/>
  <c r="S203" i="12" s="1"/>
  <c r="S202" i="12" s="1"/>
  <c r="S201" i="12" s="1"/>
  <c r="S200" i="12" s="1"/>
  <c r="S199" i="12" s="1"/>
  <c r="S198" i="12" s="1"/>
  <c r="S197" i="12" s="1"/>
  <c r="S196" i="12" s="1"/>
  <c r="S195" i="12" s="1"/>
  <c r="S194" i="12" s="1"/>
  <c r="S193" i="12" s="1"/>
  <c r="S192" i="12" s="1"/>
  <c r="S191" i="12" s="1"/>
  <c r="S190" i="12" s="1"/>
  <c r="S189" i="12" s="1"/>
  <c r="S188" i="12" s="1"/>
  <c r="S187" i="12" s="1"/>
  <c r="S186" i="12" s="1"/>
  <c r="S185" i="12" s="1"/>
  <c r="S184" i="12" s="1"/>
  <c r="S183" i="12" s="1"/>
  <c r="S182" i="12" s="1"/>
  <c r="S181" i="12" s="1"/>
  <c r="S180" i="12" s="1"/>
  <c r="S179" i="12" s="1"/>
  <c r="S178" i="12" s="1"/>
  <c r="S177" i="12" s="1"/>
  <c r="S176" i="12" s="1"/>
  <c r="S175" i="12" s="1"/>
  <c r="S174" i="12" s="1"/>
  <c r="S173" i="12" s="1"/>
  <c r="S172" i="12" s="1"/>
  <c r="S171" i="12" s="1"/>
  <c r="S170" i="12" s="1"/>
  <c r="S169" i="12" s="1"/>
  <c r="S168" i="12" s="1"/>
  <c r="S167" i="12" s="1"/>
  <c r="S166" i="12" s="1"/>
  <c r="S165" i="12" s="1"/>
  <c r="S164" i="12" s="1"/>
  <c r="S163" i="12" s="1"/>
  <c r="S162" i="12" s="1"/>
  <c r="S161" i="12" s="1"/>
  <c r="S160" i="12" s="1"/>
  <c r="S159" i="12" s="1"/>
  <c r="S158" i="12" s="1"/>
  <c r="S157" i="12" s="1"/>
  <c r="S156" i="12" s="1"/>
  <c r="S155" i="12" s="1"/>
  <c r="S154" i="12" s="1"/>
  <c r="S153" i="12" s="1"/>
  <c r="S152" i="12" s="1"/>
  <c r="S151" i="12" s="1"/>
  <c r="S150" i="12" s="1"/>
  <c r="S149" i="12" s="1"/>
  <c r="S148" i="12" s="1"/>
  <c r="S147" i="12" s="1"/>
  <c r="S146" i="12" s="1"/>
  <c r="S145" i="12" s="1"/>
  <c r="S144" i="12" s="1"/>
  <c r="S143" i="12" s="1"/>
  <c r="S142" i="12" s="1"/>
  <c r="S141" i="12" s="1"/>
  <c r="S140" i="12" s="1"/>
  <c r="S139" i="12" s="1"/>
  <c r="S138" i="12" s="1"/>
  <c r="S137" i="12" s="1"/>
  <c r="S136" i="12" s="1"/>
  <c r="S135" i="12" s="1"/>
  <c r="S134" i="12" s="1"/>
  <c r="S133" i="12" s="1"/>
  <c r="S132" i="12" s="1"/>
  <c r="S131" i="12" s="1"/>
  <c r="S130" i="12" s="1"/>
  <c r="S129" i="12" s="1"/>
  <c r="S128" i="12" s="1"/>
  <c r="S127" i="12" s="1"/>
  <c r="S126" i="12" s="1"/>
  <c r="S125" i="12" s="1"/>
  <c r="S124" i="12" s="1"/>
  <c r="S123" i="12" s="1"/>
  <c r="S122" i="12" s="1"/>
  <c r="S121" i="12" s="1"/>
  <c r="S120" i="12" s="1"/>
  <c r="S119" i="12" s="1"/>
  <c r="S118" i="12" s="1"/>
  <c r="S117" i="12" s="1"/>
  <c r="S116" i="12" s="1"/>
  <c r="S115" i="12" s="1"/>
  <c r="S114" i="12" s="1"/>
  <c r="S113" i="12" s="1"/>
  <c r="S112" i="12" s="1"/>
  <c r="S111" i="12" s="1"/>
  <c r="S110" i="12" s="1"/>
  <c r="S109" i="12" s="1"/>
  <c r="S108" i="12" s="1"/>
  <c r="S107" i="12" s="1"/>
  <c r="S106" i="12" s="1"/>
  <c r="S105" i="12" s="1"/>
  <c r="S104" i="12" s="1"/>
  <c r="S103" i="12" s="1"/>
  <c r="S102" i="12" s="1"/>
  <c r="S101" i="12" s="1"/>
  <c r="S100" i="12" s="1"/>
  <c r="S99" i="12" s="1"/>
  <c r="S98" i="12" s="1"/>
  <c r="S97" i="12" s="1"/>
  <c r="S96" i="12" s="1"/>
  <c r="S95" i="12" s="1"/>
  <c r="S94" i="12" s="1"/>
  <c r="S93" i="12" s="1"/>
  <c r="S92" i="12" s="1"/>
  <c r="S91" i="12" s="1"/>
  <c r="S90" i="12" s="1"/>
  <c r="S89" i="12" s="1"/>
  <c r="S88" i="12" s="1"/>
  <c r="S87" i="12" s="1"/>
  <c r="S86" i="12" s="1"/>
  <c r="S85" i="12" s="1"/>
  <c r="S84" i="12" s="1"/>
  <c r="S83" i="12" s="1"/>
  <c r="S82" i="12" s="1"/>
  <c r="S81" i="12" s="1"/>
  <c r="S80" i="12" s="1"/>
  <c r="S79" i="12" s="1"/>
  <c r="S78" i="12" s="1"/>
  <c r="S77" i="12" s="1"/>
  <c r="S76" i="12" s="1"/>
  <c r="S75" i="12" s="1"/>
  <c r="S74" i="12" s="1"/>
  <c r="S73" i="12" s="1"/>
  <c r="S72" i="12" s="1"/>
  <c r="S71" i="12" s="1"/>
  <c r="S70" i="12" s="1"/>
  <c r="S69" i="12" s="1"/>
  <c r="S68" i="12" s="1"/>
  <c r="S67" i="12" s="1"/>
  <c r="S66" i="12" s="1"/>
  <c r="S65" i="12" s="1"/>
  <c r="S64" i="12" s="1"/>
  <c r="S63" i="12" s="1"/>
  <c r="S62" i="12" s="1"/>
  <c r="S61" i="12" s="1"/>
  <c r="S60" i="12" s="1"/>
  <c r="S59" i="12" s="1"/>
  <c r="S58" i="12" s="1"/>
  <c r="S57" i="12" s="1"/>
  <c r="S56" i="12" s="1"/>
  <c r="S55" i="12" s="1"/>
  <c r="S54" i="12" s="1"/>
  <c r="S53" i="12" s="1"/>
  <c r="S52" i="12" s="1"/>
  <c r="S51" i="12" s="1"/>
  <c r="S50" i="12" s="1"/>
  <c r="S49" i="12" s="1"/>
  <c r="S48" i="12" s="1"/>
  <c r="S47" i="12" s="1"/>
  <c r="S46" i="12" s="1"/>
  <c r="S45" i="12" s="1"/>
  <c r="S44" i="12" s="1"/>
  <c r="S43" i="12" s="1"/>
  <c r="S42" i="12" s="1"/>
  <c r="S41" i="12" s="1"/>
  <c r="S40" i="12" s="1"/>
  <c r="S39" i="12" s="1"/>
  <c r="S38" i="12" s="1"/>
  <c r="S37" i="12" s="1"/>
  <c r="S36" i="12" s="1"/>
  <c r="S35" i="12" s="1"/>
  <c r="S34" i="12" s="1"/>
  <c r="S33" i="12" s="1"/>
  <c r="S32" i="12" s="1"/>
  <c r="S31" i="12" s="1"/>
  <c r="S30" i="12" s="1"/>
  <c r="S29" i="12" s="1"/>
  <c r="S28" i="12" s="1"/>
  <c r="S27" i="12" s="1"/>
  <c r="S26" i="12" s="1"/>
  <c r="S25" i="12" s="1"/>
  <c r="S24" i="12" s="1"/>
  <c r="S23" i="12" s="1"/>
  <c r="S22" i="12" s="1"/>
  <c r="S21" i="12" s="1"/>
  <c r="S20" i="12" s="1"/>
  <c r="S19" i="12" s="1"/>
  <c r="S18" i="12" s="1"/>
  <c r="S17" i="12" s="1"/>
  <c r="S16" i="12" s="1"/>
  <c r="S15" i="12" s="1"/>
  <c r="S14" i="12" s="1"/>
  <c r="S13" i="12" s="1"/>
  <c r="S12" i="12" s="1"/>
  <c r="S11" i="12" s="1"/>
  <c r="S10" i="12" s="1"/>
  <c r="S9" i="12" s="1"/>
  <c r="S8" i="12" s="1"/>
  <c r="S7" i="12" s="1"/>
  <c r="S6" i="12" s="1"/>
  <c r="S5" i="12" s="1"/>
  <c r="S4" i="12" s="1"/>
  <c r="S3" i="12" s="1"/>
  <c r="Q4" i="12"/>
  <c r="Q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110" i="12"/>
  <c r="Q111" i="12"/>
  <c r="Q112" i="12"/>
  <c r="Q113" i="12"/>
  <c r="Q114" i="12"/>
  <c r="Q115" i="12"/>
  <c r="Q116" i="12"/>
  <c r="Q117" i="12"/>
  <c r="Q118" i="12"/>
  <c r="Q119" i="12"/>
  <c r="Q120" i="12"/>
  <c r="Q121" i="12"/>
  <c r="Q122" i="12"/>
  <c r="Q123" i="12"/>
  <c r="Q124" i="12"/>
  <c r="Q125" i="12"/>
  <c r="Q126" i="12"/>
  <c r="Q127" i="12"/>
  <c r="Q128" i="12"/>
  <c r="Q129" i="12"/>
  <c r="Q130" i="12"/>
  <c r="Q131" i="12"/>
  <c r="Q132" i="12"/>
  <c r="Q133" i="12"/>
  <c r="Q134" i="12"/>
  <c r="Q135" i="12"/>
  <c r="Q136" i="12"/>
  <c r="Q137" i="12"/>
  <c r="Q138" i="12"/>
  <c r="Q139" i="12"/>
  <c r="Q140" i="12"/>
  <c r="Q141" i="12"/>
  <c r="Q142" i="12"/>
  <c r="Q143" i="12"/>
  <c r="Q144" i="12"/>
  <c r="Q145" i="12"/>
  <c r="Q146" i="12"/>
  <c r="Q147" i="12"/>
  <c r="Q148" i="12"/>
  <c r="Q149" i="12"/>
  <c r="Q150" i="12"/>
  <c r="Q151" i="12"/>
  <c r="Q152" i="12"/>
  <c r="Q153" i="12"/>
  <c r="Q154" i="12"/>
  <c r="Q155" i="12"/>
  <c r="Q156" i="12"/>
  <c r="Q157" i="12"/>
  <c r="Q158" i="12"/>
  <c r="Q159" i="12"/>
  <c r="Q160" i="12"/>
  <c r="Q161" i="12"/>
  <c r="Q162" i="12"/>
  <c r="Q163" i="12"/>
  <c r="Q164" i="12"/>
  <c r="Q165" i="12"/>
  <c r="Q166" i="12"/>
  <c r="Q167" i="12"/>
  <c r="Q168" i="12"/>
  <c r="Q169" i="12"/>
  <c r="Q170" i="12"/>
  <c r="Q171" i="12"/>
  <c r="Q172" i="12"/>
  <c r="Q173" i="12"/>
  <c r="Q174" i="12"/>
  <c r="Q175" i="12"/>
  <c r="Q176" i="12"/>
  <c r="Q177" i="12"/>
  <c r="Q178" i="12"/>
  <c r="Q179" i="12"/>
  <c r="Q180" i="12"/>
  <c r="Q181" i="12"/>
  <c r="Q182" i="12"/>
  <c r="Q183" i="12"/>
  <c r="Q184" i="12"/>
  <c r="Q185" i="12"/>
  <c r="Q186" i="12"/>
  <c r="Q187" i="12"/>
  <c r="Q188" i="12"/>
  <c r="Q189" i="12"/>
  <c r="Q190" i="12"/>
  <c r="Q191" i="12"/>
  <c r="Q192" i="12"/>
  <c r="Q193" i="12"/>
  <c r="Q194" i="12"/>
  <c r="Q195" i="12"/>
  <c r="Q196" i="12"/>
  <c r="Q197" i="12"/>
  <c r="Q198" i="12"/>
  <c r="Q199" i="12"/>
  <c r="Q200" i="12"/>
  <c r="Q201" i="12"/>
  <c r="Q202" i="12"/>
  <c r="Q203" i="12"/>
  <c r="Q204" i="12"/>
  <c r="Q205" i="12"/>
  <c r="Q206" i="12"/>
  <c r="Q207" i="12"/>
  <c r="Q208" i="12"/>
  <c r="Q209" i="12"/>
  <c r="Q210" i="12"/>
  <c r="Q211" i="12"/>
  <c r="Q212" i="12"/>
  <c r="Q213" i="12"/>
  <c r="Q214" i="12"/>
  <c r="Q215" i="12"/>
  <c r="Q216" i="12"/>
  <c r="Q217" i="12"/>
  <c r="Q218" i="12"/>
  <c r="Q219" i="12"/>
  <c r="Q220" i="12"/>
  <c r="Q221" i="12"/>
  <c r="Q222" i="12"/>
  <c r="Q223" i="12"/>
  <c r="Q224" i="12"/>
  <c r="Q225" i="12"/>
  <c r="Q226" i="12"/>
  <c r="Q227" i="12"/>
  <c r="Q228" i="12"/>
  <c r="Q229" i="12"/>
  <c r="Q230" i="12"/>
  <c r="Q231" i="12"/>
  <c r="Q232" i="12"/>
  <c r="Q233" i="12"/>
  <c r="Q234" i="12"/>
  <c r="Q235" i="12"/>
  <c r="Q236" i="12"/>
  <c r="Q237" i="12"/>
  <c r="Q238" i="12"/>
  <c r="Q239" i="12"/>
  <c r="Q240" i="12"/>
  <c r="Q241" i="12"/>
  <c r="Q242" i="12"/>
  <c r="Q243" i="12"/>
  <c r="Q244" i="12"/>
  <c r="Q245" i="12"/>
  <c r="Q246" i="12"/>
  <c r="Q247" i="12"/>
  <c r="Q248" i="12"/>
  <c r="Q249" i="12"/>
  <c r="Q250" i="12"/>
  <c r="Q251" i="12"/>
  <c r="Q252" i="12"/>
  <c r="Q253" i="12"/>
  <c r="Q254" i="12"/>
  <c r="Q255" i="12"/>
  <c r="Q256" i="12"/>
  <c r="Q257" i="12"/>
  <c r="Q258" i="12"/>
  <c r="Q259" i="12"/>
  <c r="Q260" i="12"/>
  <c r="Q261" i="12"/>
  <c r="Q262" i="12"/>
  <c r="Q263" i="12"/>
  <c r="Q264" i="12"/>
  <c r="Q265" i="12"/>
  <c r="Q266" i="12"/>
  <c r="Q267" i="12"/>
  <c r="Q268" i="12"/>
  <c r="Q269" i="12"/>
  <c r="Q270" i="12"/>
  <c r="Q271" i="12"/>
  <c r="Q272" i="12"/>
  <c r="Q273" i="12"/>
  <c r="Q274" i="12"/>
  <c r="Q275" i="12"/>
  <c r="Q276" i="12"/>
  <c r="Q277" i="12"/>
  <c r="Q278" i="12"/>
  <c r="Q279" i="12"/>
  <c r="Q280" i="12"/>
  <c r="Q281" i="12"/>
  <c r="Q282" i="12"/>
  <c r="Q283" i="12"/>
  <c r="Q284" i="12"/>
  <c r="Q285" i="12"/>
  <c r="Q286" i="12"/>
  <c r="Q287" i="12"/>
  <c r="Q288" i="12"/>
  <c r="Q289" i="12"/>
  <c r="Q290" i="12"/>
  <c r="Q291" i="12"/>
  <c r="Q292" i="12"/>
  <c r="Q293" i="12"/>
  <c r="Q294" i="12"/>
  <c r="Q295" i="12"/>
  <c r="Q296" i="12"/>
  <c r="Q297" i="12"/>
  <c r="Q298" i="12"/>
  <c r="Q299" i="12"/>
  <c r="Q300" i="12"/>
  <c r="Q301" i="12"/>
  <c r="Q302" i="12"/>
  <c r="Q303" i="12"/>
  <c r="Q304" i="12"/>
  <c r="Q305" i="12"/>
  <c r="Q306" i="12"/>
  <c r="Q307" i="12"/>
  <c r="Q308" i="12"/>
  <c r="Q309" i="12"/>
  <c r="Q310" i="12"/>
  <c r="Q311" i="12"/>
  <c r="Q312" i="12"/>
  <c r="Q313" i="12"/>
  <c r="Q314" i="12"/>
  <c r="Q315" i="12"/>
  <c r="Q316" i="12"/>
  <c r="Q317" i="12"/>
  <c r="Q318" i="12"/>
  <c r="Q319" i="12"/>
  <c r="Q320" i="12"/>
  <c r="Q321" i="12"/>
  <c r="Q322" i="12"/>
  <c r="Q323" i="12"/>
  <c r="Q324" i="12"/>
  <c r="Q325" i="12"/>
  <c r="Q326" i="12"/>
  <c r="Q327" i="12"/>
  <c r="Q328" i="12"/>
  <c r="Q329" i="12"/>
  <c r="Q330" i="12"/>
  <c r="Q331" i="12"/>
  <c r="Q332" i="12"/>
  <c r="Q333" i="12"/>
  <c r="Q334" i="12"/>
  <c r="Q335" i="12"/>
  <c r="Q336" i="12"/>
  <c r="Q337" i="12"/>
  <c r="Q338" i="12"/>
  <c r="Q339" i="12"/>
  <c r="Q340" i="12"/>
  <c r="Q341" i="12"/>
  <c r="Q342" i="12"/>
  <c r="Q343" i="12"/>
  <c r="Q344" i="12"/>
  <c r="Q345" i="12"/>
  <c r="Q346" i="12"/>
  <c r="Q3" i="12"/>
  <c r="O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104" i="12"/>
  <c r="O105" i="12"/>
  <c r="O106" i="12"/>
  <c r="O107" i="12"/>
  <c r="O108" i="12"/>
  <c r="O109" i="12"/>
  <c r="O110" i="12"/>
  <c r="O111" i="12"/>
  <c r="O112" i="12"/>
  <c r="O113" i="12"/>
  <c r="O114" i="12"/>
  <c r="O115" i="12"/>
  <c r="O116" i="12"/>
  <c r="O117" i="12"/>
  <c r="O118" i="12"/>
  <c r="O119" i="12"/>
  <c r="O120" i="12"/>
  <c r="O121" i="12"/>
  <c r="O122" i="12"/>
  <c r="O123" i="12"/>
  <c r="O124" i="12"/>
  <c r="O125" i="12"/>
  <c r="O126" i="12"/>
  <c r="O127" i="12"/>
  <c r="O128" i="12"/>
  <c r="O129" i="12"/>
  <c r="O130" i="12"/>
  <c r="O131" i="12"/>
  <c r="O132" i="12"/>
  <c r="O133" i="12"/>
  <c r="O134" i="12"/>
  <c r="O135" i="12"/>
  <c r="O136" i="12"/>
  <c r="O137" i="12"/>
  <c r="O138" i="12"/>
  <c r="O139" i="12"/>
  <c r="O140" i="12"/>
  <c r="O141" i="12"/>
  <c r="O142" i="12"/>
  <c r="O143" i="12"/>
  <c r="O144" i="12"/>
  <c r="O145" i="12"/>
  <c r="O146" i="12"/>
  <c r="O147" i="12"/>
  <c r="O148" i="12"/>
  <c r="O149" i="12"/>
  <c r="O150" i="12"/>
  <c r="O151" i="12"/>
  <c r="O152" i="12"/>
  <c r="O153" i="12"/>
  <c r="O154" i="12"/>
  <c r="O155" i="12"/>
  <c r="O156" i="12"/>
  <c r="O157" i="12"/>
  <c r="O158" i="12"/>
  <c r="O159" i="12"/>
  <c r="O160" i="12"/>
  <c r="O161" i="12"/>
  <c r="O162" i="12"/>
  <c r="O163" i="12"/>
  <c r="O164" i="12"/>
  <c r="O165" i="12"/>
  <c r="O166" i="12"/>
  <c r="O167" i="12"/>
  <c r="O168" i="12"/>
  <c r="O169" i="12"/>
  <c r="O170" i="12"/>
  <c r="O171" i="12"/>
  <c r="O172" i="12"/>
  <c r="O173" i="12"/>
  <c r="O174" i="12"/>
  <c r="O175" i="12"/>
  <c r="O176" i="12"/>
  <c r="O177" i="12"/>
  <c r="O178" i="12"/>
  <c r="O179" i="12"/>
  <c r="O180" i="12"/>
  <c r="O181" i="12"/>
  <c r="O182" i="12"/>
  <c r="O183" i="12"/>
  <c r="O184" i="12"/>
  <c r="O185" i="12"/>
  <c r="O186" i="12"/>
  <c r="O187" i="12"/>
  <c r="O188" i="12"/>
  <c r="O189" i="12"/>
  <c r="O190" i="12"/>
  <c r="O191" i="12"/>
  <c r="O192" i="12"/>
  <c r="O193" i="12"/>
  <c r="O194" i="12"/>
  <c r="O195" i="12"/>
  <c r="O196" i="12"/>
  <c r="O197" i="12"/>
  <c r="O198" i="12"/>
  <c r="O199" i="12"/>
  <c r="O200" i="12"/>
  <c r="O201" i="12"/>
  <c r="O202" i="12"/>
  <c r="O203" i="12"/>
  <c r="O204" i="12"/>
  <c r="O205" i="12"/>
  <c r="O206" i="12"/>
  <c r="O207" i="12"/>
  <c r="O208" i="12"/>
  <c r="O209" i="12"/>
  <c r="O210" i="12"/>
  <c r="O211" i="12"/>
  <c r="O212" i="12"/>
  <c r="O213" i="12"/>
  <c r="O214" i="12"/>
  <c r="O215" i="12"/>
  <c r="O216" i="12"/>
  <c r="O217" i="12"/>
  <c r="O218" i="12"/>
  <c r="O219" i="12"/>
  <c r="O220" i="12"/>
  <c r="O221" i="12"/>
  <c r="O222" i="12"/>
  <c r="O223" i="12"/>
  <c r="O224" i="12"/>
  <c r="O225" i="12"/>
  <c r="O226" i="12"/>
  <c r="O227" i="12"/>
  <c r="O228" i="12"/>
  <c r="O229" i="12"/>
  <c r="O230" i="12"/>
  <c r="O231" i="12"/>
  <c r="O232" i="12"/>
  <c r="O233" i="12"/>
  <c r="O234" i="12"/>
  <c r="O235" i="12"/>
  <c r="O236" i="12"/>
  <c r="O237" i="12"/>
  <c r="O238" i="12"/>
  <c r="O239" i="12"/>
  <c r="O240" i="12"/>
  <c r="O241" i="12"/>
  <c r="O242" i="12"/>
  <c r="O243" i="12"/>
  <c r="O244" i="12"/>
  <c r="O245" i="12"/>
  <c r="O246" i="12"/>
  <c r="O247" i="12"/>
  <c r="O248" i="12"/>
  <c r="O249" i="12"/>
  <c r="O250" i="12"/>
  <c r="O251" i="12"/>
  <c r="O252" i="12"/>
  <c r="O253" i="12"/>
  <c r="O254" i="12"/>
  <c r="O255" i="12"/>
  <c r="O256" i="12"/>
  <c r="O257" i="12"/>
  <c r="O258" i="12"/>
  <c r="O259" i="12"/>
  <c r="O260" i="12"/>
  <c r="O261" i="12"/>
  <c r="O262" i="12"/>
  <c r="O263" i="12"/>
  <c r="O264" i="12"/>
  <c r="O265" i="12"/>
  <c r="O266" i="12"/>
  <c r="O267" i="12"/>
  <c r="O268" i="12"/>
  <c r="O269" i="12"/>
  <c r="O270" i="12"/>
  <c r="O271" i="12"/>
  <c r="O272" i="12"/>
  <c r="O273" i="12"/>
  <c r="O274" i="12"/>
  <c r="O275" i="12"/>
  <c r="O276" i="12"/>
  <c r="O277" i="12"/>
  <c r="O278" i="12"/>
  <c r="O279" i="12"/>
  <c r="O280" i="12"/>
  <c r="O281" i="12"/>
  <c r="O282" i="12"/>
  <c r="O283" i="12"/>
  <c r="O284" i="12"/>
  <c r="O285" i="12"/>
  <c r="O286" i="12"/>
  <c r="O287" i="12"/>
  <c r="O288" i="12"/>
  <c r="O289" i="12"/>
  <c r="O290" i="12"/>
  <c r="O291" i="12"/>
  <c r="O292" i="12"/>
  <c r="O293" i="12"/>
  <c r="O294" i="12"/>
  <c r="O295" i="12"/>
  <c r="O296" i="12"/>
  <c r="O297" i="12"/>
  <c r="O298" i="12"/>
  <c r="O299" i="12"/>
  <c r="O300" i="12"/>
  <c r="O301" i="12"/>
  <c r="O302" i="12"/>
  <c r="O303" i="12"/>
  <c r="O304" i="12"/>
  <c r="O305" i="12"/>
  <c r="O306" i="12"/>
  <c r="O307" i="12"/>
  <c r="O308" i="12"/>
  <c r="O309" i="12"/>
  <c r="O310" i="12"/>
  <c r="O311" i="12"/>
  <c r="O312" i="12"/>
  <c r="O313" i="12"/>
  <c r="O314" i="12"/>
  <c r="O315" i="12"/>
  <c r="O316" i="12"/>
  <c r="O317" i="12"/>
  <c r="O318" i="12"/>
  <c r="O319" i="12"/>
  <c r="O320" i="12"/>
  <c r="O321" i="12"/>
  <c r="O322" i="12"/>
  <c r="O323" i="12"/>
  <c r="O324" i="12"/>
  <c r="O325" i="12"/>
  <c r="O326" i="12"/>
  <c r="O327" i="12"/>
  <c r="O328" i="12"/>
  <c r="O329" i="12"/>
  <c r="O330" i="12"/>
  <c r="O331" i="12"/>
  <c r="O332" i="12"/>
  <c r="O333" i="12"/>
  <c r="O334" i="12"/>
  <c r="O335" i="12"/>
  <c r="O336" i="12"/>
  <c r="O337" i="12"/>
  <c r="O338" i="12"/>
  <c r="O339" i="12"/>
  <c r="O340" i="12"/>
  <c r="O341" i="12"/>
  <c r="O342" i="12"/>
  <c r="O343" i="12"/>
  <c r="O344" i="12"/>
  <c r="O345" i="12"/>
  <c r="O346" i="12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C3" i="12"/>
  <c r="B59" i="21"/>
  <c r="B58" i="21"/>
  <c r="B57" i="21"/>
  <c r="B56" i="21"/>
  <c r="B55" i="21"/>
  <c r="B54" i="21"/>
  <c r="B53" i="21"/>
  <c r="B52" i="21"/>
  <c r="B51" i="21"/>
  <c r="B50" i="21"/>
  <c r="B49" i="21"/>
  <c r="B27" i="21"/>
  <c r="B28" i="21"/>
  <c r="B29" i="21"/>
  <c r="B30" i="21"/>
  <c r="B31" i="21"/>
  <c r="B32" i="21"/>
  <c r="B33" i="21"/>
  <c r="B34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O3" i="12"/>
  <c r="N3" i="12"/>
  <c r="I3" i="12"/>
  <c r="K3" i="12"/>
  <c r="J3" i="12"/>
  <c r="D5" i="1" l="1"/>
  <c r="D4" i="1"/>
  <c r="C4" i="12" l="1"/>
  <c r="B5" i="12" s="1"/>
  <c r="D4" i="12" s="1"/>
  <c r="A13" i="1" s="1"/>
  <c r="D52" i="12"/>
  <c r="B58" i="12"/>
  <c r="C63" i="12"/>
  <c r="D68" i="12"/>
  <c r="B74" i="12"/>
  <c r="C79" i="12"/>
  <c r="D84" i="12"/>
  <c r="B90" i="12"/>
  <c r="C95" i="12"/>
  <c r="D100" i="12"/>
  <c r="D21" i="1"/>
  <c r="D12" i="1"/>
  <c r="C28" i="1"/>
  <c r="B35" i="1"/>
  <c r="B53" i="12"/>
  <c r="C58" i="12"/>
  <c r="D63" i="12"/>
  <c r="B69" i="12"/>
  <c r="C74" i="12"/>
  <c r="D79" i="12"/>
  <c r="B85" i="12"/>
  <c r="C90" i="12"/>
  <c r="D95" i="12"/>
  <c r="B101" i="12"/>
  <c r="D22" i="1"/>
  <c r="C13" i="1"/>
  <c r="C29" i="1"/>
  <c r="B36" i="1"/>
  <c r="B4" i="12"/>
  <c r="D3" i="12" s="1"/>
  <c r="A12" i="1" s="1"/>
  <c r="C5" i="12"/>
  <c r="B6" i="12" s="1"/>
  <c r="D5" i="12" s="1"/>
  <c r="A14" i="1" s="1"/>
  <c r="B48" i="12"/>
  <c r="C53" i="12"/>
  <c r="D58" i="12"/>
  <c r="B64" i="12"/>
  <c r="C69" i="12"/>
  <c r="D74" i="12"/>
  <c r="B80" i="12"/>
  <c r="C85" i="12"/>
  <c r="D90" i="12"/>
  <c r="B96" i="12"/>
  <c r="C101" i="12"/>
  <c r="D23" i="1"/>
  <c r="C14" i="1"/>
  <c r="C30" i="1"/>
  <c r="C48" i="12"/>
  <c r="D53" i="12"/>
  <c r="B59" i="12"/>
  <c r="C64" i="12"/>
  <c r="D69" i="12"/>
  <c r="B75" i="12"/>
  <c r="C80" i="12"/>
  <c r="D85" i="12"/>
  <c r="B91" i="12"/>
  <c r="C96" i="12"/>
  <c r="D101" i="12"/>
  <c r="D24" i="1"/>
  <c r="C15" i="1"/>
  <c r="C31" i="1"/>
  <c r="D48" i="12"/>
  <c r="B54" i="12"/>
  <c r="C59" i="12"/>
  <c r="D64" i="12"/>
  <c r="B70" i="12"/>
  <c r="C75" i="12"/>
  <c r="D80" i="12"/>
  <c r="B86" i="12"/>
  <c r="C91" i="12"/>
  <c r="D96" i="12"/>
  <c r="B102" i="12"/>
  <c r="D25" i="1"/>
  <c r="C16" i="1"/>
  <c r="C32" i="1"/>
  <c r="D49" i="12"/>
  <c r="B71" i="12"/>
  <c r="B87" i="12"/>
  <c r="C35" i="1"/>
  <c r="C100" i="12"/>
  <c r="B49" i="12"/>
  <c r="C54" i="12"/>
  <c r="D59" i="12"/>
  <c r="B65" i="12"/>
  <c r="C70" i="12"/>
  <c r="D75" i="12"/>
  <c r="B81" i="12"/>
  <c r="C86" i="12"/>
  <c r="D91" i="12"/>
  <c r="B97" i="12"/>
  <c r="C102" i="12"/>
  <c r="D26" i="1"/>
  <c r="C17" i="1"/>
  <c r="C33" i="1"/>
  <c r="B55" i="12"/>
  <c r="C60" i="12"/>
  <c r="C76" i="12"/>
  <c r="D97" i="12"/>
  <c r="C19" i="1"/>
  <c r="D73" i="12"/>
  <c r="C49" i="12"/>
  <c r="D54" i="12"/>
  <c r="B60" i="12"/>
  <c r="C65" i="12"/>
  <c r="D70" i="12"/>
  <c r="B76" i="12"/>
  <c r="C81" i="12"/>
  <c r="D86" i="12"/>
  <c r="B92" i="12"/>
  <c r="C97" i="12"/>
  <c r="D102" i="12"/>
  <c r="D27" i="1"/>
  <c r="C18" i="1"/>
  <c r="C34" i="1"/>
  <c r="D65" i="12"/>
  <c r="D81" i="12"/>
  <c r="C92" i="12"/>
  <c r="D28" i="1"/>
  <c r="B50" i="12"/>
  <c r="C55" i="12"/>
  <c r="D60" i="12"/>
  <c r="B66" i="12"/>
  <c r="C71" i="12"/>
  <c r="D76" i="12"/>
  <c r="B82" i="12"/>
  <c r="C87" i="12"/>
  <c r="D92" i="12"/>
  <c r="B98" i="12"/>
  <c r="D13" i="1"/>
  <c r="D29" i="1"/>
  <c r="C20" i="1"/>
  <c r="C36" i="1"/>
  <c r="D57" i="12"/>
  <c r="D89" i="12"/>
  <c r="B34" i="1"/>
  <c r="C50" i="12"/>
  <c r="D55" i="12"/>
  <c r="B61" i="12"/>
  <c r="C66" i="12"/>
  <c r="D71" i="12"/>
  <c r="B77" i="12"/>
  <c r="C82" i="12"/>
  <c r="D87" i="12"/>
  <c r="B93" i="12"/>
  <c r="C98" i="12"/>
  <c r="D14" i="1"/>
  <c r="D30" i="1"/>
  <c r="C21" i="1"/>
  <c r="C12" i="1"/>
  <c r="C52" i="12"/>
  <c r="C84" i="12"/>
  <c r="D50" i="12"/>
  <c r="B56" i="12"/>
  <c r="C61" i="12"/>
  <c r="D66" i="12"/>
  <c r="B72" i="12"/>
  <c r="C77" i="12"/>
  <c r="D82" i="12"/>
  <c r="B88" i="12"/>
  <c r="C93" i="12"/>
  <c r="D98" i="12"/>
  <c r="D15" i="1"/>
  <c r="D31" i="1"/>
  <c r="C22" i="1"/>
  <c r="B79" i="12"/>
  <c r="C27" i="1"/>
  <c r="B51" i="12"/>
  <c r="C56" i="12"/>
  <c r="D61" i="12"/>
  <c r="B67" i="12"/>
  <c r="C72" i="12"/>
  <c r="D77" i="12"/>
  <c r="B83" i="12"/>
  <c r="C88" i="12"/>
  <c r="D93" i="12"/>
  <c r="B99" i="12"/>
  <c r="D16" i="1"/>
  <c r="D32" i="1"/>
  <c r="C23" i="1"/>
  <c r="B95" i="12"/>
  <c r="C51" i="12"/>
  <c r="D56" i="12"/>
  <c r="B62" i="12"/>
  <c r="C67" i="12"/>
  <c r="D72" i="12"/>
  <c r="B78" i="12"/>
  <c r="C83" i="12"/>
  <c r="D88" i="12"/>
  <c r="B94" i="12"/>
  <c r="C99" i="12"/>
  <c r="D17" i="1"/>
  <c r="D33" i="1"/>
  <c r="C24" i="1"/>
  <c r="D51" i="12"/>
  <c r="B57" i="12"/>
  <c r="C62" i="12"/>
  <c r="D67" i="12"/>
  <c r="B73" i="12"/>
  <c r="C78" i="12"/>
  <c r="D83" i="12"/>
  <c r="B89" i="12"/>
  <c r="C94" i="12"/>
  <c r="D99" i="12"/>
  <c r="D18" i="1"/>
  <c r="D34" i="1"/>
  <c r="C25" i="1"/>
  <c r="B32" i="1"/>
  <c r="C68" i="12"/>
  <c r="D36" i="1"/>
  <c r="B52" i="12"/>
  <c r="C57" i="12"/>
  <c r="D62" i="12"/>
  <c r="B68" i="12"/>
  <c r="C73" i="12"/>
  <c r="D78" i="12"/>
  <c r="B84" i="12"/>
  <c r="C89" i="12"/>
  <c r="D94" i="12"/>
  <c r="B100" i="12"/>
  <c r="D19" i="1"/>
  <c r="D35" i="1"/>
  <c r="C26" i="1"/>
  <c r="B33" i="1"/>
  <c r="B63" i="12"/>
  <c r="D20" i="1"/>
  <c r="C6" i="12" l="1"/>
  <c r="C7" i="12" s="1"/>
  <c r="C8" i="12" s="1"/>
  <c r="B7" i="12"/>
  <c r="D6" i="12" s="1"/>
  <c r="A15" i="1" s="1"/>
  <c r="G79" i="12"/>
  <c r="F79" i="12"/>
  <c r="F58" i="12"/>
  <c r="G58" i="12"/>
  <c r="F90" i="12"/>
  <c r="G90" i="12"/>
  <c r="G62" i="12"/>
  <c r="F62" i="12"/>
  <c r="G93" i="12"/>
  <c r="F93" i="12"/>
  <c r="G48" i="12"/>
  <c r="F48" i="12"/>
  <c r="G96" i="12"/>
  <c r="F96" i="12"/>
  <c r="F92" i="12"/>
  <c r="G92" i="12"/>
  <c r="G70" i="12"/>
  <c r="F70" i="12"/>
  <c r="G86" i="12"/>
  <c r="F86" i="12"/>
  <c r="G80" i="12"/>
  <c r="F80" i="12"/>
  <c r="G54" i="12"/>
  <c r="F54" i="12"/>
  <c r="F66" i="12"/>
  <c r="G66" i="12"/>
  <c r="G63" i="12"/>
  <c r="F63" i="12"/>
  <c r="G5" i="12"/>
  <c r="F5" i="12"/>
  <c r="G88" i="12"/>
  <c r="F88" i="12"/>
  <c r="F100" i="12"/>
  <c r="G100" i="12"/>
  <c r="F84" i="12"/>
  <c r="G84" i="12"/>
  <c r="G81" i="12"/>
  <c r="F81" i="12"/>
  <c r="F50" i="12"/>
  <c r="G50" i="12"/>
  <c r="G94" i="12"/>
  <c r="F94" i="12"/>
  <c r="F60" i="12"/>
  <c r="G60" i="12"/>
  <c r="G3" i="12"/>
  <c r="F3" i="12"/>
  <c r="G73" i="12"/>
  <c r="F73" i="12"/>
  <c r="G64" i="12"/>
  <c r="F64" i="12"/>
  <c r="G57" i="12"/>
  <c r="F57" i="12"/>
  <c r="G97" i="12"/>
  <c r="F97" i="12"/>
  <c r="F98" i="12"/>
  <c r="G98" i="12"/>
  <c r="F91" i="12"/>
  <c r="G91" i="12"/>
  <c r="G71" i="12"/>
  <c r="F71" i="12"/>
  <c r="G51" i="12"/>
  <c r="F51" i="12"/>
  <c r="F67" i="12"/>
  <c r="G67" i="12"/>
  <c r="F82" i="12"/>
  <c r="G82" i="12"/>
  <c r="G55" i="12"/>
  <c r="F55" i="12"/>
  <c r="G101" i="12"/>
  <c r="F101" i="12"/>
  <c r="G89" i="12"/>
  <c r="F89" i="12"/>
  <c r="F76" i="12"/>
  <c r="G76" i="12"/>
  <c r="G69" i="12"/>
  <c r="F69" i="12"/>
  <c r="G49" i="12"/>
  <c r="F49" i="12"/>
  <c r="G65" i="12"/>
  <c r="F65" i="12"/>
  <c r="F68" i="12"/>
  <c r="G68" i="12"/>
  <c r="G78" i="12"/>
  <c r="F78" i="12"/>
  <c r="F99" i="12"/>
  <c r="G99" i="12"/>
  <c r="F4" i="12"/>
  <c r="G4" i="12"/>
  <c r="G87" i="12"/>
  <c r="F87" i="12"/>
  <c r="G85" i="12"/>
  <c r="F85" i="12"/>
  <c r="G102" i="12"/>
  <c r="F102" i="12"/>
  <c r="F83" i="12"/>
  <c r="G83" i="12"/>
  <c r="G77" i="12"/>
  <c r="F77" i="12"/>
  <c r="G72" i="12"/>
  <c r="F72" i="12"/>
  <c r="G61" i="12"/>
  <c r="F61" i="12"/>
  <c r="F75" i="12"/>
  <c r="G75" i="12"/>
  <c r="G53" i="12"/>
  <c r="F53" i="12"/>
  <c r="G95" i="12"/>
  <c r="F95" i="12"/>
  <c r="F59" i="12"/>
  <c r="G59" i="12"/>
  <c r="F74" i="12"/>
  <c r="G74" i="12"/>
  <c r="G56" i="12"/>
  <c r="F56" i="12"/>
  <c r="F52" i="12"/>
  <c r="G52" i="12"/>
  <c r="B8" i="12" l="1"/>
  <c r="D7" i="12" s="1"/>
  <c r="A16" i="1" s="1"/>
  <c r="F7" i="12" s="1"/>
  <c r="G6" i="12"/>
  <c r="F6" i="12"/>
  <c r="G7" i="12"/>
  <c r="C9" i="12"/>
  <c r="B9" i="12"/>
  <c r="D8" i="12" s="1"/>
  <c r="A17" i="1" s="1"/>
  <c r="G8" i="12" l="1"/>
  <c r="F8" i="12"/>
  <c r="B10" i="12"/>
  <c r="D9" i="12" s="1"/>
  <c r="A18" i="1" s="1"/>
  <c r="C10" i="12"/>
  <c r="B11" i="12" l="1"/>
  <c r="D10" i="12" s="1"/>
  <c r="A19" i="1" s="1"/>
  <c r="C11" i="12"/>
  <c r="G9" i="12"/>
  <c r="F9" i="12"/>
  <c r="F10" i="12" l="1"/>
  <c r="G10" i="12"/>
  <c r="B12" i="12"/>
  <c r="D11" i="12" s="1"/>
  <c r="A20" i="1" s="1"/>
  <c r="C12" i="12"/>
  <c r="C13" i="12" l="1"/>
  <c r="B13" i="12"/>
  <c r="G11" i="12"/>
  <c r="F11" i="12"/>
  <c r="D12" i="12"/>
  <c r="A21" i="1" s="1"/>
  <c r="B14" i="12" l="1"/>
  <c r="D13" i="12" s="1"/>
  <c r="A22" i="1" s="1"/>
  <c r="C14" i="12"/>
  <c r="F12" i="12"/>
  <c r="G12" i="12"/>
  <c r="G13" i="12" l="1"/>
  <c r="F13" i="12"/>
  <c r="C15" i="12"/>
  <c r="B15" i="12"/>
  <c r="D14" i="12" s="1"/>
  <c r="A23" i="1" s="1"/>
  <c r="F14" i="12" l="1"/>
  <c r="G14" i="12"/>
  <c r="B16" i="12"/>
  <c r="D15" i="12" s="1"/>
  <c r="A24" i="1" s="1"/>
  <c r="C16" i="12"/>
  <c r="G15" i="12" l="1"/>
  <c r="F15" i="12"/>
  <c r="B17" i="12"/>
  <c r="D16" i="12" s="1"/>
  <c r="A25" i="1" s="1"/>
  <c r="C17" i="12"/>
  <c r="F16" i="12" l="1"/>
  <c r="G16" i="12"/>
  <c r="B18" i="12"/>
  <c r="D17" i="12" s="1"/>
  <c r="A26" i="1" s="1"/>
  <c r="C18" i="12"/>
  <c r="F17" i="12" l="1"/>
  <c r="G17" i="12"/>
  <c r="B19" i="12"/>
  <c r="D18" i="12" s="1"/>
  <c r="A27" i="1" s="1"/>
  <c r="C19" i="12"/>
  <c r="G18" i="12" l="1"/>
  <c r="F18" i="12"/>
  <c r="C20" i="12"/>
  <c r="B20" i="12"/>
  <c r="D19" i="12" s="1"/>
  <c r="A28" i="1" s="1"/>
  <c r="B21" i="12" l="1"/>
  <c r="C21" i="12"/>
  <c r="F19" i="12"/>
  <c r="G19" i="12"/>
  <c r="D20" i="12"/>
  <c r="A29" i="1" s="1"/>
  <c r="B22" i="12" l="1"/>
  <c r="D21" i="12" s="1"/>
  <c r="C22" i="12"/>
  <c r="A30" i="1"/>
  <c r="G20" i="12"/>
  <c r="F20" i="12"/>
  <c r="G21" i="12" l="1"/>
  <c r="F21" i="12"/>
  <c r="B23" i="12"/>
  <c r="D22" i="12" s="1"/>
  <c r="A31" i="1"/>
  <c r="C23" i="12"/>
  <c r="F22" i="12" l="1"/>
  <c r="G22" i="12"/>
  <c r="B24" i="12"/>
  <c r="D23" i="12" s="1"/>
  <c r="C24" i="12"/>
  <c r="A32" i="1"/>
  <c r="F23" i="12" l="1"/>
  <c r="G23" i="12"/>
  <c r="C25" i="12"/>
  <c r="B25" i="12"/>
  <c r="D24" i="12" s="1"/>
  <c r="A33" i="1" s="1"/>
  <c r="F24" i="12" l="1"/>
  <c r="G24" i="12"/>
  <c r="C26" i="12"/>
  <c r="B26" i="12"/>
  <c r="D25" i="12" s="1"/>
  <c r="A34" i="1" s="1"/>
  <c r="F25" i="12" l="1"/>
  <c r="G25" i="12"/>
  <c r="C27" i="12"/>
  <c r="B27" i="12"/>
  <c r="D26" i="12" s="1"/>
  <c r="A35" i="1" s="1"/>
  <c r="B28" i="12" l="1"/>
  <c r="D27" i="12" s="1"/>
  <c r="A36" i="1" s="1"/>
  <c r="C28" i="12"/>
  <c r="F26" i="12"/>
  <c r="G26" i="12"/>
  <c r="G27" i="12" l="1"/>
  <c r="F27" i="12"/>
  <c r="B29" i="12"/>
  <c r="D28" i="12" s="1"/>
  <c r="B12" i="1"/>
  <c r="C29" i="12"/>
  <c r="G28" i="12" l="1"/>
  <c r="F28" i="12"/>
  <c r="B30" i="12"/>
  <c r="D29" i="12" s="1"/>
  <c r="C30" i="12"/>
  <c r="B13" i="1"/>
  <c r="C31" i="12" l="1"/>
  <c r="B31" i="12"/>
  <c r="D30" i="12" s="1"/>
  <c r="B14" i="1" s="1"/>
  <c r="F29" i="12"/>
  <c r="G29" i="12"/>
  <c r="G30" i="12" l="1"/>
  <c r="F30" i="12"/>
  <c r="C32" i="12"/>
  <c r="B32" i="12"/>
  <c r="D31" i="12" s="1"/>
  <c r="B15" i="1" s="1"/>
  <c r="F31" i="12" l="1"/>
  <c r="G31" i="12"/>
  <c r="C33" i="12"/>
  <c r="B33" i="12"/>
  <c r="D32" i="12" s="1"/>
  <c r="B16" i="1" s="1"/>
  <c r="F32" i="12" l="1"/>
  <c r="G32" i="12"/>
  <c r="C34" i="12"/>
  <c r="B34" i="12"/>
  <c r="D33" i="12" s="1"/>
  <c r="B17" i="1" s="1"/>
  <c r="F33" i="12" l="1"/>
  <c r="G33" i="12"/>
  <c r="B35" i="12"/>
  <c r="D34" i="12" s="1"/>
  <c r="B18" i="1" s="1"/>
  <c r="C35" i="12"/>
  <c r="F34" i="12" l="1"/>
  <c r="G34" i="12"/>
  <c r="B36" i="12"/>
  <c r="D35" i="12" s="1"/>
  <c r="B19" i="1" s="1"/>
  <c r="C36" i="12"/>
  <c r="F35" i="12" l="1"/>
  <c r="G35" i="12"/>
  <c r="C37" i="12"/>
  <c r="B37" i="12"/>
  <c r="D36" i="12" s="1"/>
  <c r="B20" i="1"/>
  <c r="F36" i="12" l="1"/>
  <c r="G36" i="12"/>
  <c r="B38" i="12"/>
  <c r="D37" i="12" s="1"/>
  <c r="B21" i="1" s="1"/>
  <c r="C38" i="12"/>
  <c r="G37" i="12" l="1"/>
  <c r="F37" i="12"/>
  <c r="C39" i="12"/>
  <c r="B39" i="12"/>
  <c r="D38" i="12" s="1"/>
  <c r="B22" i="1" s="1"/>
  <c r="F38" i="12" l="1"/>
  <c r="G38" i="12"/>
  <c r="B40" i="12"/>
  <c r="D39" i="12" s="1"/>
  <c r="B23" i="1" s="1"/>
  <c r="C40" i="12"/>
  <c r="F39" i="12" l="1"/>
  <c r="G39" i="12"/>
  <c r="C41" i="12"/>
  <c r="B41" i="12"/>
  <c r="D40" i="12" s="1"/>
  <c r="B24" i="1" s="1"/>
  <c r="F40" i="12" l="1"/>
  <c r="G40" i="12"/>
  <c r="B42" i="12"/>
  <c r="D41" i="12" s="1"/>
  <c r="B25" i="1" s="1"/>
  <c r="C42" i="12"/>
  <c r="G41" i="12" l="1"/>
  <c r="F41" i="12"/>
  <c r="B43" i="12"/>
  <c r="D42" i="12" s="1"/>
  <c r="B26" i="1"/>
  <c r="C43" i="12"/>
  <c r="F42" i="12" l="1"/>
  <c r="G42" i="12"/>
  <c r="C44" i="12"/>
  <c r="B44" i="12"/>
  <c r="D43" i="12" s="1"/>
  <c r="B27" i="1" s="1"/>
  <c r="F43" i="12" l="1"/>
  <c r="G43" i="12"/>
  <c r="B45" i="12"/>
  <c r="D44" i="12" s="1"/>
  <c r="C45" i="12"/>
  <c r="B28" i="1"/>
  <c r="G44" i="12" l="1"/>
  <c r="F44" i="12"/>
  <c r="C46" i="12"/>
  <c r="B46" i="12"/>
  <c r="D45" i="12" s="1"/>
  <c r="B29" i="1"/>
  <c r="C47" i="12" l="1"/>
  <c r="B47" i="12"/>
  <c r="D46" i="12" s="1"/>
  <c r="B30" i="1" s="1"/>
  <c r="G45" i="12"/>
  <c r="F45" i="12"/>
  <c r="G46" i="12" l="1"/>
  <c r="F46" i="12"/>
  <c r="D47" i="12"/>
  <c r="B31" i="1"/>
  <c r="G47" i="12" l="1"/>
  <c r="F47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83C8048-8B86-4FDC-90BF-41D340FB8C4A}" keepAlive="1" name="ThisWorkbookDataModel" description="Tietomalli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B19C045-4771-42B2-A79F-B42F0AF14F24}" name="WorksheetConnection_Laskenta!$E$29:$H$30" type="102" refreshedVersion="8" minRefreshableVersion="5">
    <extLst>
      <ext xmlns:x15="http://schemas.microsoft.com/office/spreadsheetml/2010/11/main" uri="{DE250136-89BD-433C-8126-D09CA5730AF9}">
        <x15:connection id="Alue" autoDelete="1">
          <x15:rangePr sourceName="_xlcn.WorksheetConnection_LaskentaE29H301"/>
        </x15:connection>
      </ext>
    </extLst>
  </connection>
  <connection id="3" xr16:uid="{554252A0-EFBF-4DD8-9DB6-3D1F8CCC956D}" name="WorksheetConnection_Liittymislomake!$A$37:$D$346" type="102" refreshedVersion="8" minRefreshableVersion="5">
    <extLst>
      <ext xmlns:x15="http://schemas.microsoft.com/office/spreadsheetml/2010/11/main" uri="{DE250136-89BD-433C-8126-D09CA5730AF9}">
        <x15:connection id="Alue 1" autoDelete="1">
          <x15:rangePr sourceName="_xlcn.WorksheetConnection_LiittymislomakeA37D3461"/>
        </x15:connection>
      </ext>
    </extLst>
  </connection>
  <connection id="4" xr16:uid="{B390E6C4-C354-4EDA-AA45-1C9F539509F7}" name="WorksheetConnection_LV_liittymislomake_alueelliset_toimijat.xlsx!tauluAlueet" type="102" refreshedVersion="8" minRefreshableVersion="5">
    <extLst>
      <ext xmlns:x15="http://schemas.microsoft.com/office/spreadsheetml/2010/11/main" uri="{DE250136-89BD-433C-8126-D09CA5730AF9}">
        <x15:connection id="tauluAlueet">
          <x15:rangePr sourceName="_xlcn.WorksheetConnection_LV_liittymislomake_alueelliset_toimijat.xlsxtauluAlueet1"/>
        </x15:connection>
      </ext>
    </extLst>
  </connection>
  <connection id="5" xr16:uid="{04AB1592-DACC-4ABD-82FA-113A1D11C9A9}" name="WorksheetConnection_LV_liittymislomake_alueelliset_toimijat.xlsx!tauluAsiointitiedot" type="102" refreshedVersion="8" minRefreshableVersion="5">
    <extLst>
      <ext xmlns:x15="http://schemas.microsoft.com/office/spreadsheetml/2010/11/main" uri="{DE250136-89BD-433C-8126-D09CA5730AF9}">
        <x15:connection id="tauluAsiointitiedot">
          <x15:rangePr sourceName="_xlcn.WorksheetConnection_LV_liittymislomake_alueelliset_toimijat.xlsxtauluAsiointitiedot1"/>
        </x15:connection>
      </ext>
    </extLst>
  </connection>
  <connection id="6" xr16:uid="{B2F737CB-80EC-4670-91DB-EDFEC73DD9EB}" name="WorksheetConnection_LV_liittymislomake_alueelliset_toimijat.xlsx!Taulukko22" type="102" refreshedVersion="8" minRefreshableVersion="5">
    <extLst>
      <ext xmlns:x15="http://schemas.microsoft.com/office/spreadsheetml/2010/11/main" uri="{DE250136-89BD-433C-8126-D09CA5730AF9}">
        <x15:connection id="Taulukko22">
          <x15:rangePr sourceName="_xlcn.WorksheetConnection_LV_liittymislomake_alueelliset_toimijat.xlsxTaulukko221"/>
        </x15:connection>
      </ext>
    </extLst>
  </connection>
  <connection id="7" xr16:uid="{C346DE3A-0FBE-4696-81E3-C4D0DDFC9805}" name="WorksheetConnection_LV_liittymislomake_alueelliset_toimijat.xlsx!Taulukko3" type="102" refreshedVersion="8" minRefreshableVersion="5">
    <extLst>
      <ext xmlns:x15="http://schemas.microsoft.com/office/spreadsheetml/2010/11/main" uri="{DE250136-89BD-433C-8126-D09CA5730AF9}">
        <x15:connection id="Taulukko3" autoDelete="1">
          <x15:rangePr sourceName="_xlcn.WorksheetConnection_LV_liittymislomake_alueelliset_toimijat.xlsxTaulukko31"/>
        </x15:connection>
      </ext>
    </extLst>
  </connection>
  <connection id="8" xr16:uid="{2DE69C4F-EA6B-4A96-A0A1-20B8AA1B997F}" name="WorksheetConnection_LV_liittymislomake_alueelliset_toimijat.xlsx!tauluKäyttöönotettavatAsioinnit" type="102" refreshedVersion="8" minRefreshableVersion="5">
    <extLst>
      <ext xmlns:x15="http://schemas.microsoft.com/office/spreadsheetml/2010/11/main" uri="{DE250136-89BD-433C-8126-D09CA5730AF9}">
        <x15:connection id="tauluKäyttöönotettavatAsioinnit">
          <x15:rangePr sourceName="_xlcn.WorksheetConnection_LV_liittymislomake_alueelliset_toimijat.xlsxtauluKäyttöönotettavatAsioinnit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<sst xmlns="http://schemas.openxmlformats.org/spreadsheetml/2006/main" count="1410" uniqueCount="734">
  <si>
    <t>Liittymislomakkeen täyttöohje</t>
  </si>
  <si>
    <t>Organisaation tiedot</t>
  </si>
  <si>
    <t>Y-tunnus</t>
  </si>
  <si>
    <t>Nimi (etunimi, sukunimi)</t>
  </si>
  <si>
    <t>Lisätietoja</t>
  </si>
  <si>
    <t>Sähköpostiosoite</t>
  </si>
  <si>
    <t>Puhelin</t>
  </si>
  <si>
    <t>Käyttöönotettava asiointi</t>
  </si>
  <si>
    <t>PTV verkkoasioinnin tunniste</t>
  </si>
  <si>
    <t>Kuntakoodi</t>
  </si>
  <si>
    <t>PELASTUSSUUNNITELMA</t>
  </si>
  <si>
    <t>ENSIAPUSUUNNITELMA</t>
  </si>
  <si>
    <t>TURVALLISUUSSUUNNITELMA</t>
  </si>
  <si>
    <t>YLEISOTILAISUUSILMOITUS</t>
  </si>
  <si>
    <t>Helsingin poliisilaitos</t>
  </si>
  <si>
    <t>Hämeen poliisilaitos</t>
  </si>
  <si>
    <t>Itä-Suomen poliisilaitos</t>
  </si>
  <si>
    <t>Itä-Uudenmaan poliisilaitos</t>
  </si>
  <si>
    <t>Kaakkois-Suomen poliisilaitos</t>
  </si>
  <si>
    <t>Lapin poliisilaitos</t>
  </si>
  <si>
    <t>Lounais-Suomen poliisilaitos</t>
  </si>
  <si>
    <t>Länsi-Uudenmaan poliisilaitos</t>
  </si>
  <si>
    <t>Oulun poliisilaitos</t>
  </si>
  <si>
    <t>Pohjanmaan poliisilaitos</t>
  </si>
  <si>
    <t>Sisä-Suomen poliisilaitos</t>
  </si>
  <si>
    <t>Poliisilaitos</t>
  </si>
  <si>
    <t>kunta-alue</t>
  </si>
  <si>
    <t>Akaa</t>
  </si>
  <si>
    <t>020</t>
  </si>
  <si>
    <t>Alajärvi</t>
  </si>
  <si>
    <t>005</t>
  </si>
  <si>
    <t>Alavieska</t>
  </si>
  <si>
    <t>009</t>
  </si>
  <si>
    <t>Alavus</t>
  </si>
  <si>
    <t>010</t>
  </si>
  <si>
    <t>Asikkala</t>
  </si>
  <si>
    <t>016</t>
  </si>
  <si>
    <t>Askola</t>
  </si>
  <si>
    <t>018</t>
  </si>
  <si>
    <t>Aura</t>
  </si>
  <si>
    <t>019</t>
  </si>
  <si>
    <t>Enonkoski</t>
  </si>
  <si>
    <t>046</t>
  </si>
  <si>
    <t>Enontekiö</t>
  </si>
  <si>
    <t>047</t>
  </si>
  <si>
    <t>Espoo</t>
  </si>
  <si>
    <t>049</t>
  </si>
  <si>
    <t>Eura</t>
  </si>
  <si>
    <t>050</t>
  </si>
  <si>
    <t>Eurajoki</t>
  </si>
  <si>
    <t>051</t>
  </si>
  <si>
    <t>Evijärvi</t>
  </si>
  <si>
    <t>052</t>
  </si>
  <si>
    <t>Forssa</t>
  </si>
  <si>
    <t>061</t>
  </si>
  <si>
    <t>Haapajärvi</t>
  </si>
  <si>
    <t>069</t>
  </si>
  <si>
    <t>Haapavesi</t>
  </si>
  <si>
    <t>071</t>
  </si>
  <si>
    <t>Hailuoto</t>
  </si>
  <si>
    <t>072</t>
  </si>
  <si>
    <t>Halsua</t>
  </si>
  <si>
    <t>074</t>
  </si>
  <si>
    <t>Hamina</t>
  </si>
  <si>
    <t>075</t>
  </si>
  <si>
    <t>Hankasalmi</t>
  </si>
  <si>
    <t>077</t>
  </si>
  <si>
    <t>Hanko</t>
  </si>
  <si>
    <t>078</t>
  </si>
  <si>
    <t>Harjavalta</t>
  </si>
  <si>
    <t>079</t>
  </si>
  <si>
    <t>Hartola</t>
  </si>
  <si>
    <t>081</t>
  </si>
  <si>
    <t>Hattula</t>
  </si>
  <si>
    <t>082</t>
  </si>
  <si>
    <t>Hausjärvi</t>
  </si>
  <si>
    <t>086</t>
  </si>
  <si>
    <t>Heinola</t>
  </si>
  <si>
    <t>111</t>
  </si>
  <si>
    <t>Heinävesi</t>
  </si>
  <si>
    <t>090</t>
  </si>
  <si>
    <t>Helsinki</t>
  </si>
  <si>
    <t>091</t>
  </si>
  <si>
    <t>Hirvensalmi</t>
  </si>
  <si>
    <t>097</t>
  </si>
  <si>
    <t>Hollola</t>
  </si>
  <si>
    <t>098</t>
  </si>
  <si>
    <t>Huittinen</t>
  </si>
  <si>
    <t>102</t>
  </si>
  <si>
    <t>Humppila</t>
  </si>
  <si>
    <t>103</t>
  </si>
  <si>
    <t>Hyrynsalmi</t>
  </si>
  <si>
    <t>105</t>
  </si>
  <si>
    <t>Hyvinkää</t>
  </si>
  <si>
    <t>106</t>
  </si>
  <si>
    <t>Hämeenkyrö</t>
  </si>
  <si>
    <t>108</t>
  </si>
  <si>
    <t>Hämeenlinna</t>
  </si>
  <si>
    <t>109</t>
  </si>
  <si>
    <t>Ii</t>
  </si>
  <si>
    <t>139</t>
  </si>
  <si>
    <t>Iisalmi</t>
  </si>
  <si>
    <t>140</t>
  </si>
  <si>
    <t>Iitti</t>
  </si>
  <si>
    <t>142</t>
  </si>
  <si>
    <t>Ikaalinen</t>
  </si>
  <si>
    <t>143</t>
  </si>
  <si>
    <t>Ilmajoki</t>
  </si>
  <si>
    <t>145</t>
  </si>
  <si>
    <t>Ilomantsi</t>
  </si>
  <si>
    <t>146</t>
  </si>
  <si>
    <t>Imatra</t>
  </si>
  <si>
    <t>153</t>
  </si>
  <si>
    <t>Inari</t>
  </si>
  <si>
    <t>148</t>
  </si>
  <si>
    <t>Inkoo</t>
  </si>
  <si>
    <t>149</t>
  </si>
  <si>
    <t>Isojoki</t>
  </si>
  <si>
    <t>151</t>
  </si>
  <si>
    <t>Isokyrö</t>
  </si>
  <si>
    <t>152</t>
  </si>
  <si>
    <t>Janakkala</t>
  </si>
  <si>
    <t>165</t>
  </si>
  <si>
    <t>Joensuu</t>
  </si>
  <si>
    <t>167</t>
  </si>
  <si>
    <t>Jokioinen</t>
  </si>
  <si>
    <t>169</t>
  </si>
  <si>
    <t>Joroinen</t>
  </si>
  <si>
    <t>171</t>
  </si>
  <si>
    <t>Joutsa</t>
  </si>
  <si>
    <t>172</t>
  </si>
  <si>
    <t>Juuka</t>
  </si>
  <si>
    <t>176</t>
  </si>
  <si>
    <t>Juupajoki</t>
  </si>
  <si>
    <t>177</t>
  </si>
  <si>
    <t>Juva</t>
  </si>
  <si>
    <t>178</t>
  </si>
  <si>
    <t>Jyväskylä</t>
  </si>
  <si>
    <t>179</t>
  </si>
  <si>
    <t>Jämijärvi</t>
  </si>
  <si>
    <t>181</t>
  </si>
  <si>
    <t>Jämsä</t>
  </si>
  <si>
    <t>182</t>
  </si>
  <si>
    <t>Järvenpää</t>
  </si>
  <si>
    <t>186</t>
  </si>
  <si>
    <t>Kaarina</t>
  </si>
  <si>
    <t>202</t>
  </si>
  <si>
    <t>Kaavi</t>
  </si>
  <si>
    <t>204</t>
  </si>
  <si>
    <t>Kajaani</t>
  </si>
  <si>
    <t>205</t>
  </si>
  <si>
    <t>Kalajoki</t>
  </si>
  <si>
    <t>208</t>
  </si>
  <si>
    <t>Kangasala</t>
  </si>
  <si>
    <t>211</t>
  </si>
  <si>
    <t>Kangasniemi</t>
  </si>
  <si>
    <t>213</t>
  </si>
  <si>
    <t>Kankaanpää</t>
  </si>
  <si>
    <t>214</t>
  </si>
  <si>
    <t>Kannonkoski</t>
  </si>
  <si>
    <t>216</t>
  </si>
  <si>
    <t>Kannus</t>
  </si>
  <si>
    <t>217</t>
  </si>
  <si>
    <t>Karijoki</t>
  </si>
  <si>
    <t>218</t>
  </si>
  <si>
    <t>Karkkila</t>
  </si>
  <si>
    <t>224</t>
  </si>
  <si>
    <t>Karstula</t>
  </si>
  <si>
    <t>226</t>
  </si>
  <si>
    <t>Karvia</t>
  </si>
  <si>
    <t>230</t>
  </si>
  <si>
    <t>Kaskinen</t>
  </si>
  <si>
    <t>231</t>
  </si>
  <si>
    <t>Kauhajoki</t>
  </si>
  <si>
    <t>232</t>
  </si>
  <si>
    <t>Kauhava</t>
  </si>
  <si>
    <t>233</t>
  </si>
  <si>
    <t>Kauniainen</t>
  </si>
  <si>
    <t>235</t>
  </si>
  <si>
    <t>Kaustinen</t>
  </si>
  <si>
    <t>236</t>
  </si>
  <si>
    <t>Keitele</t>
  </si>
  <si>
    <t>239</t>
  </si>
  <si>
    <t>Kemi</t>
  </si>
  <si>
    <t>240</t>
  </si>
  <si>
    <t>Kemijärvi</t>
  </si>
  <si>
    <t>320</t>
  </si>
  <si>
    <t>Keminmaa</t>
  </si>
  <si>
    <t>241</t>
  </si>
  <si>
    <t>Kemiönsaari</t>
  </si>
  <si>
    <t>322</t>
  </si>
  <si>
    <t>Kempele</t>
  </si>
  <si>
    <t>244</t>
  </si>
  <si>
    <t>Kerava</t>
  </si>
  <si>
    <t>245</t>
  </si>
  <si>
    <t>Keuruu</t>
  </si>
  <si>
    <t>249</t>
  </si>
  <si>
    <t>Kihniö</t>
  </si>
  <si>
    <t>250</t>
  </si>
  <si>
    <t>Kinnula</t>
  </si>
  <si>
    <t>256</t>
  </si>
  <si>
    <t>Kirkkonummi</t>
  </si>
  <si>
    <t>257</t>
  </si>
  <si>
    <t>Kitee</t>
  </si>
  <si>
    <t>260</t>
  </si>
  <si>
    <t>Kittilä</t>
  </si>
  <si>
    <t>261</t>
  </si>
  <si>
    <t>Kiuruvesi</t>
  </si>
  <si>
    <t>263</t>
  </si>
  <si>
    <t>Kivijärvi</t>
  </si>
  <si>
    <t>265</t>
  </si>
  <si>
    <t>Kokemäki</t>
  </si>
  <si>
    <t>271</t>
  </si>
  <si>
    <t>Kokkola</t>
  </si>
  <si>
    <t>272</t>
  </si>
  <si>
    <t>Kolari</t>
  </si>
  <si>
    <t>273</t>
  </si>
  <si>
    <t>Konnevesi</t>
  </si>
  <si>
    <t>275</t>
  </si>
  <si>
    <t>Kontiolahti</t>
  </si>
  <si>
    <t>276</t>
  </si>
  <si>
    <t>Korsnäs</t>
  </si>
  <si>
    <t>280</t>
  </si>
  <si>
    <t>Koski Tl</t>
  </si>
  <si>
    <t>284</t>
  </si>
  <si>
    <t>Kotka</t>
  </si>
  <si>
    <t>285</t>
  </si>
  <si>
    <t>Kouvola</t>
  </si>
  <si>
    <t>286</t>
  </si>
  <si>
    <t>Kristiinankaupunki</t>
  </si>
  <si>
    <t>287</t>
  </si>
  <si>
    <t>Kruunupyy</t>
  </si>
  <si>
    <t>288</t>
  </si>
  <si>
    <t>Kuhmo</t>
  </si>
  <si>
    <t>290</t>
  </si>
  <si>
    <t>Kuhmoinen</t>
  </si>
  <si>
    <t>291</t>
  </si>
  <si>
    <t>Kuopio</t>
  </si>
  <si>
    <t>297</t>
  </si>
  <si>
    <t>Kuortane</t>
  </si>
  <si>
    <t>300</t>
  </si>
  <si>
    <t>Kurikka</t>
  </si>
  <si>
    <t>301</t>
  </si>
  <si>
    <t>Kustavi</t>
  </si>
  <si>
    <t>304</t>
  </si>
  <si>
    <t>Kuusamo</t>
  </si>
  <si>
    <t>305</t>
  </si>
  <si>
    <t>Kyyjärvi</t>
  </si>
  <si>
    <t>312</t>
  </si>
  <si>
    <t>Kärkölä</t>
  </si>
  <si>
    <t>316</t>
  </si>
  <si>
    <t>Kärsämäki</t>
  </si>
  <si>
    <t>317</t>
  </si>
  <si>
    <t>Lahti</t>
  </si>
  <si>
    <t>398</t>
  </si>
  <si>
    <t>Laihia</t>
  </si>
  <si>
    <t>399</t>
  </si>
  <si>
    <t>Laitila</t>
  </si>
  <si>
    <t>400</t>
  </si>
  <si>
    <t>Lapinjärvi</t>
  </si>
  <si>
    <t>407</t>
  </si>
  <si>
    <t>Lapinlahti</t>
  </si>
  <si>
    <t>402</t>
  </si>
  <si>
    <t>Lappajärvi</t>
  </si>
  <si>
    <t>403</t>
  </si>
  <si>
    <t>Lappeenranta</t>
  </si>
  <si>
    <t>405</t>
  </si>
  <si>
    <t>Lapua</t>
  </si>
  <si>
    <t>408</t>
  </si>
  <si>
    <t>Laukaa</t>
  </si>
  <si>
    <t>410</t>
  </si>
  <si>
    <t>Lemi</t>
  </si>
  <si>
    <t>416</t>
  </si>
  <si>
    <t>Lempäälä</t>
  </si>
  <si>
    <t>418</t>
  </si>
  <si>
    <t>Leppävirta</t>
  </si>
  <si>
    <t>420</t>
  </si>
  <si>
    <t>Lestijärvi</t>
  </si>
  <si>
    <t>421</t>
  </si>
  <si>
    <t>Lieksa</t>
  </si>
  <si>
    <t>422</t>
  </si>
  <si>
    <t>Lieto</t>
  </si>
  <si>
    <t>423</t>
  </si>
  <si>
    <t>Liminka</t>
  </si>
  <si>
    <t>425</t>
  </si>
  <si>
    <t>Liperi</t>
  </si>
  <si>
    <t>426</t>
  </si>
  <si>
    <t>Lohja</t>
  </si>
  <si>
    <t>444</t>
  </si>
  <si>
    <t>Loimaa</t>
  </si>
  <si>
    <t>430</t>
  </si>
  <si>
    <t>Loppi</t>
  </si>
  <si>
    <t>433</t>
  </si>
  <si>
    <t>Loviisa</t>
  </si>
  <si>
    <t>434</t>
  </si>
  <si>
    <t>Luhanka</t>
  </si>
  <si>
    <t>435</t>
  </si>
  <si>
    <t>Lumijoki</t>
  </si>
  <si>
    <t>436</t>
  </si>
  <si>
    <t>Luoto</t>
  </si>
  <si>
    <t>440</t>
  </si>
  <si>
    <t>Luumäki</t>
  </si>
  <si>
    <t>441</t>
  </si>
  <si>
    <t>Maalahti</t>
  </si>
  <si>
    <t>475</t>
  </si>
  <si>
    <t>Marttila</t>
  </si>
  <si>
    <t>480</t>
  </si>
  <si>
    <t>Masku</t>
  </si>
  <si>
    <t>481</t>
  </si>
  <si>
    <t>Merijärvi</t>
  </si>
  <si>
    <t>483</t>
  </si>
  <si>
    <t>Merikarvia</t>
  </si>
  <si>
    <t>484</t>
  </si>
  <si>
    <t>Miehikkälä</t>
  </si>
  <si>
    <t>489</t>
  </si>
  <si>
    <t>Mikkeli</t>
  </si>
  <si>
    <t>491</t>
  </si>
  <si>
    <t>Muhos</t>
  </si>
  <si>
    <t>494</t>
  </si>
  <si>
    <t>Multia</t>
  </si>
  <si>
    <t>495</t>
  </si>
  <si>
    <t>Muonio</t>
  </si>
  <si>
    <t>498</t>
  </si>
  <si>
    <t>Mustasaari</t>
  </si>
  <si>
    <t>499</t>
  </si>
  <si>
    <t>Muurame</t>
  </si>
  <si>
    <t>500</t>
  </si>
  <si>
    <t>Mynämäki</t>
  </si>
  <si>
    <t>503</t>
  </si>
  <si>
    <t>Myrskylä</t>
  </si>
  <si>
    <t>504</t>
  </si>
  <si>
    <t>Mäntsälä</t>
  </si>
  <si>
    <t>505</t>
  </si>
  <si>
    <t>Mänttä-Vilppula</t>
  </si>
  <si>
    <t>508</t>
  </si>
  <si>
    <t>Mäntyharju</t>
  </si>
  <si>
    <t>507</t>
  </si>
  <si>
    <t>Naantali</t>
  </si>
  <si>
    <t>529</t>
  </si>
  <si>
    <t>Nakkila</t>
  </si>
  <si>
    <t>531</t>
  </si>
  <si>
    <t>Nivala</t>
  </si>
  <si>
    <t>535</t>
  </si>
  <si>
    <t>Nokia</t>
  </si>
  <si>
    <t>536</t>
  </si>
  <si>
    <t>Nousiainen</t>
  </si>
  <si>
    <t>538</t>
  </si>
  <si>
    <t>Nurmes</t>
  </si>
  <si>
    <t>541</t>
  </si>
  <si>
    <t>Nurmijärvi</t>
  </si>
  <si>
    <t>543</t>
  </si>
  <si>
    <t>Närpiö</t>
  </si>
  <si>
    <t>545</t>
  </si>
  <si>
    <t>Orimattila</t>
  </si>
  <si>
    <t>560</t>
  </si>
  <si>
    <t>Oripää</t>
  </si>
  <si>
    <t>561</t>
  </si>
  <si>
    <t>Orivesi</t>
  </si>
  <si>
    <t>562</t>
  </si>
  <si>
    <t>Oulainen</t>
  </si>
  <si>
    <t>563</t>
  </si>
  <si>
    <t>Oulu</t>
  </si>
  <si>
    <t>564</t>
  </si>
  <si>
    <t>Outokumpu</t>
  </si>
  <si>
    <t>309</t>
  </si>
  <si>
    <t>Padasjoki</t>
  </si>
  <si>
    <t>576</t>
  </si>
  <si>
    <t>Paimio</t>
  </si>
  <si>
    <t>577</t>
  </si>
  <si>
    <t>Paltamo</t>
  </si>
  <si>
    <t>578</t>
  </si>
  <si>
    <t>Parainen</t>
  </si>
  <si>
    <t>445</t>
  </si>
  <si>
    <t>Parikkala</t>
  </si>
  <si>
    <t>580</t>
  </si>
  <si>
    <t>Parkano</t>
  </si>
  <si>
    <t>581</t>
  </si>
  <si>
    <t>599</t>
  </si>
  <si>
    <t>Pelkosenniemi</t>
  </si>
  <si>
    <t>583</t>
  </si>
  <si>
    <t>Pello</t>
  </si>
  <si>
    <t>854</t>
  </si>
  <si>
    <t>Perho</t>
  </si>
  <si>
    <t>584</t>
  </si>
  <si>
    <t>Petäjävesi</t>
  </si>
  <si>
    <t>592</t>
  </si>
  <si>
    <t>Pieksämäki</t>
  </si>
  <si>
    <t>593</t>
  </si>
  <si>
    <t>Pielavesi</t>
  </si>
  <si>
    <t>595</t>
  </si>
  <si>
    <t>Pietarsaari</t>
  </si>
  <si>
    <t>598</t>
  </si>
  <si>
    <t>Pihtipudas</t>
  </si>
  <si>
    <t>601</t>
  </si>
  <si>
    <t>Pirkkala</t>
  </si>
  <si>
    <t>604</t>
  </si>
  <si>
    <t>Polvijärvi</t>
  </si>
  <si>
    <t>607</t>
  </si>
  <si>
    <t>Pomarkku</t>
  </si>
  <si>
    <t>608</t>
  </si>
  <si>
    <t>Pori</t>
  </si>
  <si>
    <t>609</t>
  </si>
  <si>
    <t>Pornainen</t>
  </si>
  <si>
    <t>611</t>
  </si>
  <si>
    <t>Porvoo</t>
  </si>
  <si>
    <t>638</t>
  </si>
  <si>
    <t>Posio</t>
  </si>
  <si>
    <t>614</t>
  </si>
  <si>
    <t>Pudasjärvi</t>
  </si>
  <si>
    <t>615</t>
  </si>
  <si>
    <t>Pukkila</t>
  </si>
  <si>
    <t>616</t>
  </si>
  <si>
    <t>Punkalaidun</t>
  </si>
  <si>
    <t>619</t>
  </si>
  <si>
    <t>Puolanka</t>
  </si>
  <si>
    <t>620</t>
  </si>
  <si>
    <t>Puumala</t>
  </si>
  <si>
    <t>623</t>
  </si>
  <si>
    <t>Pyhtää</t>
  </si>
  <si>
    <t>624</t>
  </si>
  <si>
    <t>Pyhäjoki</t>
  </si>
  <si>
    <t>625</t>
  </si>
  <si>
    <t>Pyhäjärvi</t>
  </si>
  <si>
    <t>626</t>
  </si>
  <si>
    <t>Pyhäntä</t>
  </si>
  <si>
    <t>630</t>
  </si>
  <si>
    <t>Pyhäranta</t>
  </si>
  <si>
    <t>631</t>
  </si>
  <si>
    <t>Pälkäne</t>
  </si>
  <si>
    <t>635</t>
  </si>
  <si>
    <t>Pöytyä</t>
  </si>
  <si>
    <t>636</t>
  </si>
  <si>
    <t>Raahe</t>
  </si>
  <si>
    <t>678</t>
  </si>
  <si>
    <t>Raasepori</t>
  </si>
  <si>
    <t>710</t>
  </si>
  <si>
    <t>Raisio</t>
  </si>
  <si>
    <t>680</t>
  </si>
  <si>
    <t>Rantasalmi</t>
  </si>
  <si>
    <t>681</t>
  </si>
  <si>
    <t>Ranua</t>
  </si>
  <si>
    <t>683</t>
  </si>
  <si>
    <t>Rauma</t>
  </si>
  <si>
    <t>684</t>
  </si>
  <si>
    <t>Rautalampi</t>
  </si>
  <si>
    <t>686</t>
  </si>
  <si>
    <t>Rautavaara</t>
  </si>
  <si>
    <t>687</t>
  </si>
  <si>
    <t>Rautjärvi</t>
  </si>
  <si>
    <t>689</t>
  </si>
  <si>
    <t>Reisjärvi</t>
  </si>
  <si>
    <t>691</t>
  </si>
  <si>
    <t>Riihimäki</t>
  </si>
  <si>
    <t>694</t>
  </si>
  <si>
    <t>Ristijärvi</t>
  </si>
  <si>
    <t>697</t>
  </si>
  <si>
    <t>Rovaniemi</t>
  </si>
  <si>
    <t>698</t>
  </si>
  <si>
    <t>Ruokolahti</t>
  </si>
  <si>
    <t>700</t>
  </si>
  <si>
    <t>Ruovesi</t>
  </si>
  <si>
    <t>702</t>
  </si>
  <si>
    <t>Rusko</t>
  </si>
  <si>
    <t>704</t>
  </si>
  <si>
    <t>Rääkkylä</t>
  </si>
  <si>
    <t>707</t>
  </si>
  <si>
    <t>Saarijärvi</t>
  </si>
  <si>
    <t>729</t>
  </si>
  <si>
    <t>Salla</t>
  </si>
  <si>
    <t>732</t>
  </si>
  <si>
    <t>Salo</t>
  </si>
  <si>
    <t>734</t>
  </si>
  <si>
    <t>Sastamala</t>
  </si>
  <si>
    <t>790</t>
  </si>
  <si>
    <t>Sauvo</t>
  </si>
  <si>
    <t>738</t>
  </si>
  <si>
    <t>Savitaipale</t>
  </si>
  <si>
    <t>739</t>
  </si>
  <si>
    <t>Savonlinna</t>
  </si>
  <si>
    <t>740</t>
  </si>
  <si>
    <t>Savukoski</t>
  </si>
  <si>
    <t>742</t>
  </si>
  <si>
    <t>Seinäjoki</t>
  </si>
  <si>
    <t>743</t>
  </si>
  <si>
    <t>Sievi</t>
  </si>
  <si>
    <t>746</t>
  </si>
  <si>
    <t>Siikainen</t>
  </si>
  <si>
    <t>747</t>
  </si>
  <si>
    <t>Siikajoki</t>
  </si>
  <si>
    <t>748</t>
  </si>
  <si>
    <t>Siikalatva</t>
  </si>
  <si>
    <t>791</t>
  </si>
  <si>
    <t>Siilinjärvi</t>
  </si>
  <si>
    <t>749</t>
  </si>
  <si>
    <t>Simo</t>
  </si>
  <si>
    <t>751</t>
  </si>
  <si>
    <t>Sipoo</t>
  </si>
  <si>
    <t>753</t>
  </si>
  <si>
    <t>Siuntio</t>
  </si>
  <si>
    <t>755</t>
  </si>
  <si>
    <t>Sodankylä</t>
  </si>
  <si>
    <t>758</t>
  </si>
  <si>
    <t>Soini</t>
  </si>
  <si>
    <t>759</t>
  </si>
  <si>
    <t>Somero</t>
  </si>
  <si>
    <t>761</t>
  </si>
  <si>
    <t>Sonkajärvi</t>
  </si>
  <si>
    <t>762</t>
  </si>
  <si>
    <t>Sotkamo</t>
  </si>
  <si>
    <t>765</t>
  </si>
  <si>
    <t>Sulkava</t>
  </si>
  <si>
    <t>768</t>
  </si>
  <si>
    <t>Suomussalmi</t>
  </si>
  <si>
    <t>777</t>
  </si>
  <si>
    <t>Suonenjoki</t>
  </si>
  <si>
    <t>778</t>
  </si>
  <si>
    <t>Sysmä</t>
  </si>
  <si>
    <t>781</t>
  </si>
  <si>
    <t>Säkylä</t>
  </si>
  <si>
    <t>783</t>
  </si>
  <si>
    <t>Taipalsaari</t>
  </si>
  <si>
    <t>831</t>
  </si>
  <si>
    <t>Taivalkoski</t>
  </si>
  <si>
    <t>832</t>
  </si>
  <si>
    <t>Taivassalo</t>
  </si>
  <si>
    <t>833</t>
  </si>
  <si>
    <t>Tammela</t>
  </si>
  <si>
    <t>834</t>
  </si>
  <si>
    <t>Tampere</t>
  </si>
  <si>
    <t>837</t>
  </si>
  <si>
    <t>Tervo</t>
  </si>
  <si>
    <t>844</t>
  </si>
  <si>
    <t>Tervola</t>
  </si>
  <si>
    <t>845</t>
  </si>
  <si>
    <t>Teuva</t>
  </si>
  <si>
    <t>846</t>
  </si>
  <si>
    <t>Tohmajärvi</t>
  </si>
  <si>
    <t>848</t>
  </si>
  <si>
    <t>Toholampi</t>
  </si>
  <si>
    <t>849</t>
  </si>
  <si>
    <t>Toivakka</t>
  </si>
  <si>
    <t>850</t>
  </si>
  <si>
    <t>Tornio</t>
  </si>
  <si>
    <t>851</t>
  </si>
  <si>
    <t>Turku</t>
  </si>
  <si>
    <t>853</t>
  </si>
  <si>
    <t>Tuusniemi</t>
  </si>
  <si>
    <t>857</t>
  </si>
  <si>
    <t>Tuusula</t>
  </si>
  <si>
    <t>858</t>
  </si>
  <si>
    <t>Tyrnävä</t>
  </si>
  <si>
    <t>859</t>
  </si>
  <si>
    <t>Ulvila</t>
  </si>
  <si>
    <t>886</t>
  </si>
  <si>
    <t>Urjala</t>
  </si>
  <si>
    <t>887</t>
  </si>
  <si>
    <t>Utajärvi</t>
  </si>
  <si>
    <t>889</t>
  </si>
  <si>
    <t>Utsjoki</t>
  </si>
  <si>
    <t>890</t>
  </si>
  <si>
    <t>Uurainen</t>
  </si>
  <si>
    <t>892</t>
  </si>
  <si>
    <t>Uusikaarlepyy</t>
  </si>
  <si>
    <t>893</t>
  </si>
  <si>
    <t>Uusikaupunki</t>
  </si>
  <si>
    <t>895</t>
  </si>
  <si>
    <t>Vaala</t>
  </si>
  <si>
    <t>785</t>
  </si>
  <si>
    <t>Vaasa</t>
  </si>
  <si>
    <t>905</t>
  </si>
  <si>
    <t>Valkeakoski</t>
  </si>
  <si>
    <t>908</t>
  </si>
  <si>
    <t>Vantaa</t>
  </si>
  <si>
    <t>092</t>
  </si>
  <si>
    <t>Varkaus</t>
  </si>
  <si>
    <t>915</t>
  </si>
  <si>
    <t>Vehmaa</t>
  </si>
  <si>
    <t>918</t>
  </si>
  <si>
    <t>Vesanto</t>
  </si>
  <si>
    <t>921</t>
  </si>
  <si>
    <t>Vesilahti</t>
  </si>
  <si>
    <t>922</t>
  </si>
  <si>
    <t>Veteli</t>
  </si>
  <si>
    <t>924</t>
  </si>
  <si>
    <t>Vieremä</t>
  </si>
  <si>
    <t>925</t>
  </si>
  <si>
    <t>Vihti</t>
  </si>
  <si>
    <t>927</t>
  </si>
  <si>
    <t>Viitasaari</t>
  </si>
  <si>
    <t>931</t>
  </si>
  <si>
    <t>Vimpeli</t>
  </si>
  <si>
    <t>934</t>
  </si>
  <si>
    <t>Virolahti</t>
  </si>
  <si>
    <t>935</t>
  </si>
  <si>
    <t>Virrat</t>
  </si>
  <si>
    <t>936</t>
  </si>
  <si>
    <t>Vöyri</t>
  </si>
  <si>
    <t>946</t>
  </si>
  <si>
    <t>Ylitornio</t>
  </si>
  <si>
    <t>976</t>
  </si>
  <si>
    <t>Ylivieska</t>
  </si>
  <si>
    <t>977</t>
  </si>
  <si>
    <t>Ylöjärvi</t>
  </si>
  <si>
    <t>980</t>
  </si>
  <si>
    <t>Ypäjä</t>
  </si>
  <si>
    <t>981</t>
  </si>
  <si>
    <t>Ähtäri</t>
  </si>
  <si>
    <t>989</t>
  </si>
  <si>
    <t>Äänekoski</t>
  </si>
  <si>
    <t>992</t>
  </si>
  <si>
    <t>Palvelua tarjoava organisaation tyyppi</t>
  </si>
  <si>
    <t>Palvelua tarjoavan organisaation nimi</t>
  </si>
  <si>
    <t>Käyttöönotettavan asioinnin tekninen tunniste</t>
  </si>
  <si>
    <t>Kuntakoodit, jossa asointi otetaan käyttöön</t>
  </si>
  <si>
    <t>Liittymistaso</t>
  </si>
  <si>
    <t>Sähköpostiosoite herätteitä varten</t>
  </si>
  <si>
    <t>PTV-asiointitunniste</t>
  </si>
  <si>
    <t>PTV-organisaatiotunniste</t>
  </si>
  <si>
    <t>Kunnat</t>
  </si>
  <si>
    <t>Käyttöönotettavat asioinnit</t>
  </si>
  <si>
    <t>Yhteyshenkilön nimi, yhteystiedot ja lisätietoja liittymisestä</t>
  </si>
  <si>
    <t>Merkkien määrä</t>
  </si>
  <si>
    <t>Poimi merkkijonosta</t>
  </si>
  <si>
    <t>Järjestys-numero</t>
  </si>
  <si>
    <t xml:space="preserve"> Aloitus-kohta</t>
  </si>
  <si>
    <t>Pilkku löytyy</t>
  </si>
  <si>
    <t>Kunta-alueiden koodit</t>
  </si>
  <si>
    <t xml:space="preserve"> </t>
  </si>
  <si>
    <t>Organisaatiotyyppi (valitse listasta)</t>
  </si>
  <si>
    <t>Viranomainen</t>
  </si>
  <si>
    <t>Asiointi</t>
  </si>
  <si>
    <t>Pedersöre</t>
  </si>
  <si>
    <t>ViranomaiskohtaisetAsioinnit</t>
  </si>
  <si>
    <t>Organisaatiotiedot</t>
  </si>
  <si>
    <t>Palvelua tarjoavan organisaation Y-tunnus</t>
  </si>
  <si>
    <t>Organisaation nimi (valitse listasta)</t>
  </si>
  <si>
    <t>Etelä-Karjalan hyvinvointialue</t>
  </si>
  <si>
    <t>Etelä-Pohjanmaan hyvinvointialue</t>
  </si>
  <si>
    <t>Etelä-Savon hyvinvointialue</t>
  </si>
  <si>
    <t>Itä-Uudenmaan hyvinvointialue</t>
  </si>
  <si>
    <t>Kainuun hyvinvointialue</t>
  </si>
  <si>
    <t>Vantaan ja Keravan hyvinvointialue</t>
  </si>
  <si>
    <t>Varsinais-Suomen hyvinvointialue</t>
  </si>
  <si>
    <t>Satakunnan hyvinvointialue</t>
  </si>
  <si>
    <t>Päijät-Hämeen hyvinvointialue</t>
  </si>
  <si>
    <t>Pohjois-Savon hyvinvointialue</t>
  </si>
  <si>
    <t>Pohjois-Pohjanmaan hyvinvointialue</t>
  </si>
  <si>
    <t>Pohjois-Karjalan hyvinvointialue</t>
  </si>
  <si>
    <t>Pohjanmaa hyvinvointialue</t>
  </si>
  <si>
    <t>Lapin hyvinvointialue</t>
  </si>
  <si>
    <t>Kymenlaakson hyvinvointialue</t>
  </si>
  <si>
    <t>Keski-Uudenmaan hyvinvointialue</t>
  </si>
  <si>
    <t>Keski-Suomen hyvinvointialue</t>
  </si>
  <si>
    <t>Keski-Pohjanmaan hyvinvointialue</t>
  </si>
  <si>
    <t>Kanta-Hämeen hyvinvointialue</t>
  </si>
  <si>
    <t>Hyvinvointialue</t>
  </si>
  <si>
    <t>Länsi-Uudenmaan hyvinvointialue</t>
  </si>
  <si>
    <t>Pirkanmaan hyvinvointialue</t>
  </si>
  <si>
    <t>Pohjanmaan hyvinvointialue</t>
  </si>
  <si>
    <t>Helsingin hyvinvointialue</t>
  </si>
  <si>
    <t xml:space="preserve">  </t>
  </si>
  <si>
    <t xml:space="preserve">TUOTANTOLAITOS: Ilmoitus vaarallisten kemikaalien vähäisestä teollisesta käsittelystä ja varastoinnista (pysyvä toiminta ja tilapäinen toiminta) </t>
  </si>
  <si>
    <t>VAARALLISETKEMIKAALITILMOITUSTUOTANTOLAITOS</t>
  </si>
  <si>
    <t>VAARALLISETKEMIKAALITILMOITUSTAPAHTUMA</t>
  </si>
  <si>
    <t>TAPAHTUMAJÄRJESTÄMINEN: Ilmoitus vaarallisten kemikaalien teollisesta käsittelystä ja varastoinnista (yleisötapahtumat)</t>
  </si>
  <si>
    <t>TAPAHTUMAJÄRJESTÄMINEN: Pelastussuunnitelma</t>
  </si>
  <si>
    <t>TAPAHTUMAJÄRJESTÄMINEN: Ensiapusuunnitelma</t>
  </si>
  <si>
    <t>TAPAHTUMAJÄRJESTÄMINEN: Turvallisuussuunnitelma</t>
  </si>
  <si>
    <t>TAPAHTUMAJÄRJESTÄMINEN: Yleisötilaisuusilmoitus</t>
  </si>
  <si>
    <t>PTV-osoite</t>
  </si>
  <si>
    <t>https://www.suomi.fi/organisaatio/lapin-hyvinvointialue/1f7cd82f-32de-45ee-84a5-60a860d22f15</t>
  </si>
  <si>
    <t>https://www.suomi.fi/organisaatio/etela-karjalan-hyvinvointialue/3e8356bd-377f-4cad-97b1-a027bd4bbf25</t>
  </si>
  <si>
    <t>https://www.suomi.fi/organisaatio/etela-pohjanmaan-hyvinvointialue/fce13b9e-df61-450b-9f38-9531e6bd4088</t>
  </si>
  <si>
    <t>https://www.suomi.fi/organisaatio/etela-savon-hyvinvointialue/b611438d-6c21-4afd-ab35-e3f89d08ad0b</t>
  </si>
  <si>
    <t>https://www.suomi.fi/organisaatio/helsingin-kaupunki-sosiaali-terveys-ja-pelastustoimiala/2abc8399-0997-4071-8d1f-3ff01c5267ca</t>
  </si>
  <si>
    <t>https://www.suomi.fi/organisaatio/ita-uudenmaan-hyvinvointialue/8b33d570-43ad-490b-9923-49ac56a45235</t>
  </si>
  <si>
    <t>https://www.suomi.fi/organisaatio/kainuun-hyvinvointialue/03fdd0d8-6aab-48ed-8a5b-acedd7572213</t>
  </si>
  <si>
    <t>https://www.suomi.fi/organisaatio/kanta-hameen-hyvinvointialue/be777630-7410-4762-a84c-b1d721068152</t>
  </si>
  <si>
    <t>https://www.suomi.fi/organisaatio/keski-pohjanmaan-hyvinvointialue-soite/8c412231-d7ff-4563-9203-1c0435499bce</t>
  </si>
  <si>
    <t>https://www.suomi.fi/organisaatio/keski-uudenmaan-hyvinvointialue/396ab5ae-3d30-4d1b-865a-b078a92f5894</t>
  </si>
  <si>
    <t>https://www.suomi.fi/organisaatio/kymenlaakson-hyvinvointialue/d1b7e5e3-21cc-467f-9c44-c8f42431d972</t>
  </si>
  <si>
    <t>https://www.suomi.fi/organisaatio/lansi-uudenmaan-hyvinvointialue/d9dce505-f224-4f52-944c-6deacd56a6f9</t>
  </si>
  <si>
    <t>https://www.suomi.fi/organisaatio/pirkanmaan-hyvinvointialue/ef623d99-6eb1-409a-bbb4-a6f504e95741</t>
  </si>
  <si>
    <t>https://www.suomi.fi/organisaatio/pohjanmaan-hyvinvointialue/6892e7fc-5ecc-4440-ae79-660444bbb222</t>
  </si>
  <si>
    <t>https://www.suomi.fi/organisaatio/pohjois-karjalan-hyvinvointialue-siun-sote/0d34eb3a-d7e5-4af0-aa0d-009b5fb0e91c</t>
  </si>
  <si>
    <t>https://www.suomi.fi/organisaatio/pohjois-pohjanmaan-hyvinvointialue/9e485dbb-8faa-408f-a643-db59b95875e6</t>
  </si>
  <si>
    <t>https://www.suomi.fi/organisaatio/pohjois-savon-hyvinvointialue/88226255-69e5-4f7c-b9d3-5b3cb50515e0</t>
  </si>
  <si>
    <t>https://www.suomi.fi/organisaatio/paijat-hameen-hyvinvointialue/f3a98b50-7855-4d78-9eec-c6a8e8e4694c</t>
  </si>
  <si>
    <t>https://www.suomi.fi/organisaatio/satakunnan-hyvinvointialue/d6a8ae74-8cc9-4663-aebb-2fd51e530efd</t>
  </si>
  <si>
    <t>https://www.suomi.fi/organisaatio/vantaan-ja-keravan-hyvinvointialue/076cedd0-0715-4a4e-8d40-3a0ac780a026</t>
  </si>
  <si>
    <t>https://www.suomi.fi/organisaatio/varsinais-suomen-hyvinvointialue/d9e62e20-676d-4056-806a-6be2edce972d</t>
  </si>
  <si>
    <t>https://www.suomi.fi/organisaatio/ita-uudenmaan-poliisilaitos/82e046d4-c4d3-49d7-b473-e9fee6a5a076</t>
  </si>
  <si>
    <t>3221313-1</t>
  </si>
  <si>
    <t>3221323-8</t>
  </si>
  <si>
    <t>3221315-8</t>
  </si>
  <si>
    <t>0201256-6</t>
  </si>
  <si>
    <t>3221339-3</t>
  </si>
  <si>
    <t>3221331-8</t>
  </si>
  <si>
    <t>3221307-8</t>
  </si>
  <si>
    <t>3221325-4</t>
  </si>
  <si>
    <t>3221318-2</t>
  </si>
  <si>
    <t>3221340-6</t>
  </si>
  <si>
    <t>3221311-5</t>
  </si>
  <si>
    <t>3221332-6</t>
  </si>
  <si>
    <t>3221347-3</t>
  </si>
  <si>
    <t>3221308-6</t>
  </si>
  <si>
    <t>3221324-6</t>
  </si>
  <si>
    <t>3221317-4</t>
  </si>
  <si>
    <t>3221326-2</t>
  </si>
  <si>
    <t>3221316-6</t>
  </si>
  <si>
    <t>3221309-4</t>
  </si>
  <si>
    <t>3221304-3</t>
  </si>
  <si>
    <t>3221356-1</t>
  </si>
  <si>
    <t>3221065-1</t>
  </si>
  <si>
    <t>0245432-1</t>
  </si>
  <si>
    <t>OrganisaatioNimi</t>
  </si>
  <si>
    <t>OrganisaatioTyyppi</t>
  </si>
  <si>
    <t>OrganisaatioPTV-tunniste</t>
  </si>
  <si>
    <t>Asioinnin aloituksen URL-osoite asiointipalvelussa (FI)</t>
  </si>
  <si>
    <t>Asioinnin aloituksen URL-osoite asiointipalvelussa (SV)</t>
  </si>
  <si>
    <t>Organisaatio toimii seuraavilla kunta-alueilla, jossa asioinnit otetaan käyttöön</t>
  </si>
  <si>
    <t>Liittymislomake Luvat ja valvonta -palveluun (alueviranomaiset)</t>
  </si>
  <si>
    <t>Y-tunnus (tarkista ja tarvittaessa korjaa/lisää y-tunnus)</t>
  </si>
  <si>
    <t>PTV-organisaatiotunniste 
(Tarkista tunniste ja tarvittaessa korjaa/lisää tunniste)</t>
  </si>
  <si>
    <t>0</t>
  </si>
  <si>
    <t>Asioinnin aloituksen URL-osoite asiointipalvelussa (ruotsinkielisen palvelun osoite)</t>
  </si>
  <si>
    <t>Asioinnin aloituksen URL-osoite asiointipalvelussa (suomenkielisen palvelun osoite)</t>
  </si>
  <si>
    <t>Nämä asiointitiedot täytetään aina (kaikki liitostapaukset)</t>
  </si>
  <si>
    <t>Nämä asiointitiedot täytetään, jos liittettävä asiointipalvelu on sähköinen (näillä tiedoilla integroitu sähköinen  asiointipalvelu voidaan liittää Luvat ja valvonta -palveluun)</t>
  </si>
  <si>
    <t>Sähköpostiosoite Luvat ja valvonta -palvelun herätteitä varten</t>
  </si>
  <si>
    <t>Liittymistapa</t>
  </si>
  <si>
    <t>luvatjavalvonta</t>
  </si>
  <si>
    <t>Voit tarkistaa PTV-organisaatiotunniste alla olevasta Suomi.fi-verkkopalvelun osoitteesta (vai, jos lomakkeessa esitäytettynä):</t>
  </si>
  <si>
    <t>#PUUTTUU!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</si>
</sst>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36"/>
      <color theme="0"/>
      <name val="Open sans"/>
    </font>
    <font>
      <b/>
      <sz val="16"/>
      <color theme="0"/>
      <name val="Open sans"/>
    </font>
    <font>
      <sz val="12"/>
      <color theme="1"/>
      <name val="Open sans"/>
    </font>
    <font>
      <b/>
      <sz val="12"/>
      <color theme="0"/>
      <name val="Open sans"/>
    </font>
    <font>
      <b/>
      <sz val="14"/>
      <color theme="0"/>
      <name val="Open sans"/>
    </font>
    <font>
      <u/>
      <sz val="12"/>
      <color theme="10"/>
      <name val="Open sans"/>
    </font>
    <font>
      <sz val="12"/>
      <color rgb="FF364B9B"/>
      <name val="Open sans"/>
    </font>
    <font>
      <sz val="12"/>
      <color rgb="FF364B9B"/>
      <name val="Calibri"/>
      <family val="2"/>
      <scheme val="minor"/>
    </font>
    <font>
      <u/>
      <sz val="12"/>
      <color rgb="FF364B9B"/>
      <name val="Open sans"/>
    </font>
    <font>
      <b/>
      <sz val="14"/>
      <color theme="0"/>
      <name val="Open Sans"/>
      <family val="2"/>
    </font>
    <font>
      <b/>
      <sz val="12"/>
      <color theme="0"/>
      <name val="Open Sans"/>
      <family val="2"/>
    </font>
    <font>
      <sz val="11"/>
      <color theme="1"/>
      <name val="Aptos"/>
      <family val="2"/>
    </font>
    <font>
      <sz val="12"/>
      <color theme="1"/>
      <name val="Open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C3A79"/>
        <bgColor indexed="64"/>
      </patternFill>
    </fill>
    <fill>
      <patternFill patternType="solid">
        <fgColor rgb="FF364B9B"/>
        <bgColor indexed="64"/>
      </patternFill>
    </fill>
    <fill>
      <patternFill patternType="solid">
        <fgColor rgb="FFCADA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3D1BB"/>
        <bgColor indexed="64"/>
      </patternFill>
    </fill>
    <fill>
      <patternFill patternType="solid">
        <fgColor rgb="FFFFAA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/>
  </cellStyleXfs>
  <cellXfs count="88">
    <xf numFmtId="0" fontId="0" fillId="0" borderId="0" xfId="0"/>
    <xf numFmtId="49" fontId="0" fillId="0" borderId="0" xfId="0" applyNumberFormat="1"/>
    <xf numFmtId="0" fontId="2" fillId="0" borderId="0" xfId="0" applyFont="1"/>
    <xf numFmtId="0" fontId="5" fillId="0" borderId="0" xfId="0" applyFont="1"/>
    <xf numFmtId="0" fontId="3" fillId="0" borderId="0" xfId="1" applyProtection="1">
      <protection locked="0"/>
    </xf>
    <xf numFmtId="49" fontId="6" fillId="0" borderId="4" xfId="0" applyNumberFormat="1" applyFont="1" applyBorder="1" applyProtection="1">
      <protection locked="0"/>
    </xf>
    <xf numFmtId="49" fontId="5" fillId="0" borderId="0" xfId="0" applyNumberFormat="1" applyFont="1"/>
    <xf numFmtId="49" fontId="9" fillId="0" borderId="1" xfId="0" applyNumberFormat="1" applyFont="1" applyBorder="1" applyProtection="1">
      <protection locked="0"/>
    </xf>
    <xf numFmtId="0" fontId="9" fillId="0" borderId="0" xfId="0" applyFont="1" applyProtection="1">
      <protection locked="0"/>
    </xf>
    <xf numFmtId="0" fontId="10" fillId="0" borderId="0" xfId="1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pivotButton="1" applyFont="1"/>
    <xf numFmtId="0" fontId="12" fillId="0" borderId="0" xfId="0" applyFont="1"/>
    <xf numFmtId="0" fontId="11" fillId="0" borderId="0" xfId="0" applyFont="1" applyAlignment="1">
      <alignment horizontal="right" vertical="top" wrapText="1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4" fillId="0" borderId="0" xfId="0" applyFont="1"/>
    <xf numFmtId="0" fontId="0" fillId="0" borderId="0" xfId="0" applyAlignment="1">
      <alignment wrapText="1"/>
    </xf>
    <xf numFmtId="0" fontId="3" fillId="0" borderId="0" xfId="1"/>
    <xf numFmtId="0" fontId="15" fillId="7" borderId="7" xfId="0" applyFont="1" applyFill="1" applyBorder="1" applyAlignment="1" applyProtection="1">
      <alignment horizontal="left"/>
      <protection locked="0"/>
    </xf>
    <xf numFmtId="0" fontId="15" fillId="7" borderId="7" xfId="0" applyFont="1" applyFill="1" applyBorder="1" applyProtection="1">
      <protection locked="0"/>
    </xf>
    <xf numFmtId="0" fontId="15" fillId="6" borderId="0" xfId="0" applyFont="1" applyFill="1" applyAlignment="1">
      <alignment horizontal="right" wrapText="1"/>
    </xf>
    <xf numFmtId="0" fontId="15" fillId="7" borderId="16" xfId="0" applyFont="1" applyFill="1" applyBorder="1" applyProtection="1">
      <protection locked="0"/>
    </xf>
    <xf numFmtId="0" fontId="19" fillId="5" borderId="0" xfId="0" applyFont="1" applyFill="1" applyAlignment="1">
      <alignment wrapText="1"/>
    </xf>
    <xf numFmtId="0" fontId="19" fillId="5" borderId="0" xfId="0" applyFont="1" applyFill="1"/>
    <xf numFmtId="0" fontId="19" fillId="5" borderId="0" xfId="0" applyFont="1" applyFill="1" applyAlignment="1">
      <alignment vertical="top" wrapText="1"/>
    </xf>
    <xf numFmtId="0" fontId="16" fillId="9" borderId="7" xfId="0" applyFont="1" applyFill="1" applyBorder="1" applyAlignment="1">
      <alignment horizontal="center" wrapText="1"/>
    </xf>
    <xf numFmtId="0" fontId="16" fillId="8" borderId="10" xfId="0" applyFont="1" applyFill="1" applyBorder="1" applyAlignment="1">
      <alignment horizontal="center" wrapText="1"/>
    </xf>
    <xf numFmtId="0" fontId="16" fillId="9" borderId="10" xfId="0" applyFont="1" applyFill="1" applyBorder="1" applyAlignment="1">
      <alignment horizontal="center" wrapText="1"/>
    </xf>
    <xf numFmtId="0" fontId="16" fillId="9" borderId="9" xfId="0" applyFont="1" applyFill="1" applyBorder="1" applyAlignment="1">
      <alignment horizontal="center" wrapText="1"/>
    </xf>
    <xf numFmtId="49" fontId="15" fillId="7" borderId="15" xfId="0" applyNumberFormat="1" applyFont="1" applyFill="1" applyBorder="1" applyAlignment="1" applyProtection="1">
      <alignment wrapText="1"/>
      <protection locked="0"/>
    </xf>
    <xf numFmtId="49" fontId="15" fillId="7" borderId="15" xfId="0" applyNumberFormat="1" applyFont="1" applyFill="1" applyBorder="1" applyProtection="1">
      <protection locked="0"/>
    </xf>
    <xf numFmtId="49" fontId="15" fillId="7" borderId="10" xfId="0" applyNumberFormat="1" applyFont="1" applyFill="1" applyBorder="1" applyAlignment="1" applyProtection="1">
      <alignment wrapText="1"/>
      <protection locked="0"/>
    </xf>
    <xf numFmtId="0" fontId="15" fillId="7" borderId="10" xfId="0" applyFont="1" applyFill="1" applyBorder="1" applyProtection="1">
      <protection locked="0"/>
    </xf>
    <xf numFmtId="49" fontId="15" fillId="7" borderId="21" xfId="0" applyNumberFormat="1" applyFont="1" applyFill="1" applyBorder="1" applyAlignment="1" applyProtection="1">
      <alignment wrapText="1"/>
      <protection locked="0"/>
    </xf>
    <xf numFmtId="0" fontId="15" fillId="7" borderId="21" xfId="0" applyFont="1" applyFill="1" applyBorder="1" applyProtection="1">
      <protection locked="0"/>
    </xf>
    <xf numFmtId="0" fontId="21" fillId="7" borderId="9" xfId="1" applyFont="1" applyFill="1" applyBorder="1" applyProtection="1">
      <protection locked="0"/>
    </xf>
    <xf numFmtId="0" fontId="19" fillId="7" borderId="9" xfId="0" applyFont="1" applyFill="1" applyBorder="1" applyProtection="1">
      <protection locked="0"/>
    </xf>
    <xf numFmtId="0" fontId="19" fillId="7" borderId="13" xfId="0" applyFont="1" applyFill="1" applyBorder="1" applyProtection="1">
      <protection locked="0"/>
    </xf>
    <xf numFmtId="0" fontId="21" fillId="7" borderId="7" xfId="1" applyFont="1" applyFill="1" applyBorder="1" applyProtection="1">
      <protection locked="0"/>
    </xf>
    <xf numFmtId="0" fontId="19" fillId="7" borderId="7" xfId="0" applyFont="1" applyFill="1" applyBorder="1" applyProtection="1">
      <protection locked="0"/>
    </xf>
    <xf numFmtId="0" fontId="19" fillId="7" borderId="12" xfId="0" applyFont="1" applyFill="1" applyBorder="1" applyProtection="1">
      <protection locked="0"/>
    </xf>
    <xf numFmtId="0" fontId="21" fillId="7" borderId="13" xfId="1" applyFont="1" applyFill="1" applyBorder="1" applyProtection="1">
      <protection locked="0"/>
    </xf>
    <xf numFmtId="0" fontId="15" fillId="6" borderId="10" xfId="0" applyFont="1" applyFill="1" applyBorder="1" applyAlignment="1">
      <alignment horizontal="right"/>
    </xf>
    <xf numFmtId="0" fontId="20" fillId="5" borderId="0" xfId="0" applyFont="1" applyFill="1"/>
    <xf numFmtId="0" fontId="20" fillId="5" borderId="8" xfId="0" applyFont="1" applyFill="1" applyBorder="1"/>
    <xf numFmtId="0" fontId="15" fillId="6" borderId="4" xfId="0" applyFont="1" applyFill="1" applyBorder="1" applyAlignment="1">
      <alignment horizontal="right"/>
    </xf>
    <xf numFmtId="0" fontId="15" fillId="7" borderId="22" xfId="0" applyFont="1" applyFill="1" applyBorder="1" applyProtection="1">
      <protection locked="0"/>
    </xf>
    <xf numFmtId="0" fontId="3" fillId="7" borderId="17" xfId="1" applyFill="1" applyBorder="1" applyProtection="1">
      <protection locked="0"/>
    </xf>
    <xf numFmtId="0" fontId="3" fillId="7" borderId="20" xfId="1" applyFill="1" applyBorder="1" applyProtection="1">
      <protection locked="0"/>
    </xf>
    <xf numFmtId="0" fontId="23" fillId="8" borderId="9" xfId="0" applyFont="1" applyFill="1" applyBorder="1" applyAlignment="1">
      <alignment horizontal="center" wrapText="1"/>
    </xf>
    <xf numFmtId="0" fontId="3" fillId="7" borderId="9" xfId="1" applyFill="1" applyBorder="1" applyProtection="1">
      <protection locked="0"/>
    </xf>
    <xf numFmtId="0" fontId="3" fillId="7" borderId="7" xfId="1" applyFill="1" applyBorder="1" applyProtection="1">
      <protection locked="0"/>
    </xf>
    <xf numFmtId="0" fontId="1" fillId="0" borderId="0" xfId="0" applyFont="1"/>
    <xf numFmtId="0" fontId="24" fillId="0" borderId="0" xfId="0" applyFont="1" applyProtection="1">
      <protection locked="0"/>
    </xf>
    <xf numFmtId="0" fontId="15" fillId="6" borderId="10" xfId="0" applyFont="1" applyFill="1" applyBorder="1" applyAlignment="1">
      <alignment horizontal="right" vertical="center" wrapText="1"/>
    </xf>
    <xf numFmtId="0" fontId="13" fillId="5" borderId="1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4" fillId="5" borderId="5" xfId="0" applyFont="1" applyFill="1" applyBorder="1" applyAlignment="1">
      <alignment horizontal="center" wrapText="1"/>
    </xf>
    <xf numFmtId="0" fontId="14" fillId="5" borderId="6" xfId="0" applyFont="1" applyFill="1" applyBorder="1" applyAlignment="1">
      <alignment horizontal="center" wrapText="1"/>
    </xf>
    <xf numFmtId="0" fontId="14" fillId="5" borderId="11" xfId="0" applyFont="1" applyFill="1" applyBorder="1" applyAlignment="1">
      <alignment horizontal="center" wrapText="1"/>
    </xf>
    <xf numFmtId="0" fontId="3" fillId="7" borderId="0" xfId="1" applyNumberFormat="1" applyFill="1" applyBorder="1" applyAlignment="1" applyProtection="1">
      <alignment horizontal="left" vertical="center" wrapText="1"/>
      <protection locked="0"/>
    </xf>
    <xf numFmtId="0" fontId="18" fillId="7" borderId="8" xfId="1" applyNumberFormat="1" applyFont="1" applyFill="1" applyBorder="1" applyAlignment="1" applyProtection="1">
      <alignment horizontal="left" vertical="center" wrapText="1"/>
      <protection locked="0"/>
    </xf>
    <xf numFmtId="0" fontId="22" fillId="8" borderId="18" xfId="0" applyFont="1" applyFill="1" applyBorder="1" applyAlignment="1">
      <alignment horizontal="center" wrapText="1"/>
    </xf>
    <xf numFmtId="0" fontId="17" fillId="8" borderId="19" xfId="0" applyFont="1" applyFill="1" applyBorder="1" applyAlignment="1">
      <alignment horizontal="center" wrapText="1"/>
    </xf>
    <xf numFmtId="0" fontId="22" fillId="9" borderId="18" xfId="0" applyFont="1" applyFill="1" applyBorder="1" applyAlignment="1">
      <alignment horizontal="center" wrapText="1"/>
    </xf>
    <xf numFmtId="0" fontId="17" fillId="9" borderId="14" xfId="0" applyFont="1" applyFill="1" applyBorder="1" applyAlignment="1">
      <alignment horizontal="center" wrapText="1"/>
    </xf>
    <xf numFmtId="0" fontId="17" fillId="9" borderId="19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 wrapText="1"/>
    </xf>
    <xf numFmtId="0" fontId="14" fillId="5" borderId="0" xfId="0" applyFont="1" applyFill="1" applyAlignment="1">
      <alignment horizontal="center" wrapText="1"/>
    </xf>
    <xf numFmtId="0" fontId="14" fillId="5" borderId="8" xfId="0" applyFont="1" applyFill="1" applyBorder="1" applyAlignment="1">
      <alignment horizontal="center" wrapText="1"/>
    </xf>
    <xf numFmtId="0" fontId="15" fillId="6" borderId="0" xfId="0" applyFont="1" applyFill="1" applyAlignment="1">
      <alignment horizontal="right" vertical="center"/>
    </xf>
    <xf numFmtId="0" fontId="15" fillId="7" borderId="0" xfId="0" applyFont="1" applyFill="1" applyAlignment="1" applyProtection="1">
      <alignment horizontal="left" vertical="top" wrapText="1"/>
      <protection locked="0"/>
    </xf>
    <xf numFmtId="0" fontId="15" fillId="7" borderId="8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/>
    </xf>
    <xf numFmtId="0" fontId="25" fillId="0" borderId="23" xfId="0" applyFont="1" applyBorder="1"/>
    <xf numFmtId="0" fontId="25" fillId="0" borderId="7" xfId="0" applyFont="1" applyBorder="1"/>
    <xf numFmtId="49" fontId="15" fillId="7" borderId="7" xfId="0" applyNumberFormat="1" applyFont="1" applyFill="1" applyBorder="1" applyProtection="1">
      <protection locked="0"/>
    </xf>
  </cellXfs>
  <cellStyles count="3">
    <cellStyle name="Hyperlinkki" xfId="1" builtinId="8"/>
    <cellStyle name="Normaali" xfId="0" builtinId="0"/>
    <cellStyle name="Normaali 2" xfId="2" xr:uid="{4FC9DC1C-86A8-4BFF-A40A-079007E801AA}"/>
  </cellStyles>
  <dxfs count="26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30" formatCode="@"/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1" defaultTableStyle="TableStyleMedium2" defaultPivotStyle="PivotStyleLight16">
    <tableStyle name="Litteä pivot-tyyli" table="0" count="0" xr9:uid="{65CACA8B-14D6-464C-8564-46182784ADC6}"/>
  </tableStyles>
  <colors>
    <mruColors>
      <color rgb="FF364B9B"/>
      <color rgb="FF2C3A79"/>
      <color rgb="FF23D1BB"/>
      <color rgb="FFFFAA00"/>
      <color rgb="FFCADAF1"/>
      <color rgb="FF0059C8"/>
      <color rgb="FFD5B3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eetMetadata" Target="metadata.xml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9" Type="http://schemas.openxmlformats.org/officeDocument/2006/relationships/customXml" Target="../customXml/item24.xml"/><Relationship Id="rId21" Type="http://schemas.openxmlformats.org/officeDocument/2006/relationships/customXml" Target="../customXml/item6.xml"/><Relationship Id="rId34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33" Type="http://schemas.openxmlformats.org/officeDocument/2006/relationships/customXml" Target="../customXml/item18.xml"/><Relationship Id="rId38" Type="http://schemas.openxmlformats.org/officeDocument/2006/relationships/customXml" Target="../customXml/item2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24" Type="http://schemas.openxmlformats.org/officeDocument/2006/relationships/customXml" Target="../customXml/item9.xml"/><Relationship Id="rId32" Type="http://schemas.openxmlformats.org/officeDocument/2006/relationships/customXml" Target="../customXml/item17.xml"/><Relationship Id="rId37" Type="http://schemas.openxmlformats.org/officeDocument/2006/relationships/customXml" Target="../customXml/item2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36" Type="http://schemas.openxmlformats.org/officeDocument/2006/relationships/customXml" Target="../customXml/item2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powerPivotData" Target="model/item.data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Relationship Id="rId35" Type="http://schemas.openxmlformats.org/officeDocument/2006/relationships/customXml" Target="../customXml/item20.xml"/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sv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hyperlink" Target="mailto:tuki.lv@ely-keskus.fi?subject=Liittymislomake%20(organisaation%20nimi)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50800</xdr:rowOff>
    </xdr:from>
    <xdr:to>
      <xdr:col>2</xdr:col>
      <xdr:colOff>5365750</xdr:colOff>
      <xdr:row>111</xdr:row>
      <xdr:rowOff>38100</xdr:rowOff>
    </xdr:to>
    <xdr:sp macro="" textlink="">
      <xdr:nvSpPr>
        <xdr:cNvPr id="14" name="Suorakulmio: Pyöristetyt kulmat 13">
          <a:extLst>
            <a:ext uri="{FF2B5EF4-FFF2-40B4-BE49-F238E27FC236}">
              <a16:creationId xmlns:a16="http://schemas.microsoft.com/office/drawing/2014/main" id="{73D18E29-DF27-4F81-B8D9-1DD1B275393B}"/>
            </a:ext>
          </a:extLst>
        </xdr:cNvPr>
        <xdr:cNvSpPr/>
      </xdr:nvSpPr>
      <xdr:spPr>
        <a:xfrm>
          <a:off x="0" y="711200"/>
          <a:ext cx="9188450" cy="21888450"/>
        </a:xfrm>
        <a:prstGeom prst="roundRect">
          <a:avLst>
            <a:gd name="adj" fmla="val 5383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324000" rtlCol="0" anchor="t"/>
        <a:lstStyle/>
        <a:p>
          <a:pPr algn="l"/>
          <a:r>
            <a:rPr lang="fi-FI" sz="20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Tällä liittymislomakkeella liität</a:t>
          </a:r>
          <a:r>
            <a:rPr lang="fi-FI" sz="2000" b="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alueellisen oraganisaation (</a:t>
          </a:r>
          <a:r>
            <a:rPr lang="fi-FI" sz="2000" b="1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Hyvinvointialueet ja poliisilaitokset</a:t>
          </a:r>
          <a:r>
            <a:rPr lang="fi-FI" sz="2000" b="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) lupa-asiointeja Luvat ja valvonta -palveluun. Tutustuttasi tähän ohjeeseen voit siirtyä täyttämään organisaation asiointitiedot tämän excel-työkirjan toiselle välilehdelle </a:t>
          </a:r>
          <a:r>
            <a:rPr lang="fi-FI" sz="2000" b="1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"Liittymislomake"</a:t>
          </a:r>
          <a:r>
            <a:rPr lang="fi-FI" sz="2000" b="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. Muihin työkirjan taulukoihin ei voi tehdä muutoksia (ovat aputaulukoita) ja ne on lukittu. Vastaamme mielellämme lomaketta koskeviin kysymyksiin osoitteessa </a:t>
          </a:r>
          <a:r>
            <a:rPr lang="fi-FI" sz="2000" b="1" u="sng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luvatjavalvonta.tem@gov.fi</a:t>
          </a:r>
        </a:p>
        <a:p>
          <a:pPr algn="l"/>
          <a:endParaRPr lang="fi-FI" sz="2000" b="1" u="sng" baseline="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l"/>
          <a:r>
            <a:rPr lang="fi-FI" sz="2000" b="1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Ensin täytetään asiointipalveluista vastaavan organisaation tiedot:</a:t>
          </a:r>
        </a:p>
        <a:p>
          <a:pPr algn="l"/>
          <a:endParaRPr lang="fi-FI" sz="1800" b="1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l"/>
          <a:r>
            <a:rPr lang="fi-FI" sz="16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 </a:t>
          </a:r>
          <a:r>
            <a:rPr lang="fi-FI" sz="16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Organisaatiotyyppi</a:t>
          </a:r>
          <a:r>
            <a:rPr lang="fi-FI" sz="1600" b="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- valitse listasta organisaatiosi tyyppi: hyvinvointialue tai poliisilaitos</a:t>
          </a:r>
          <a:endParaRPr lang="fi-FI" sz="1600" b="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l"/>
          <a:endParaRPr lang="fi-FI" sz="16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l"/>
          <a:r>
            <a:rPr lang="fi-FI" sz="16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2. </a:t>
          </a:r>
          <a:r>
            <a:rPr lang="fi-FI" sz="1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Organisaatio nimi (valitaan listasta)</a:t>
          </a:r>
        </a:p>
        <a:p>
          <a:pPr algn="l"/>
          <a:endParaRPr lang="fi-FI" sz="16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l"/>
          <a:r>
            <a:rPr lang="fi-FI" sz="16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3.</a:t>
          </a:r>
          <a:r>
            <a:rPr lang="fi-FI" sz="1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Oraniasaation Y-tunnus muodossa 1234567-0</a:t>
          </a:r>
          <a:r>
            <a:rPr lang="fi-FI" sz="16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(Lomake saattaa ehdottaa y-tunnusta, mutta se on hyvä tarkistaa ja tarvittaessa korjata / lisätä oikea</a:t>
          </a:r>
          <a:endParaRPr lang="fi-FI" sz="16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l"/>
          <a:endParaRPr lang="fi-FI" sz="16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l"/>
          <a:r>
            <a:rPr lang="fi-FI" sz="16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4. </a:t>
          </a:r>
          <a:r>
            <a:rPr lang="fi-FI" sz="16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O</a:t>
          </a:r>
          <a:r>
            <a:rPr lang="fi-FI" sz="1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rganisaation PTV-organisaatiotunniste</a:t>
          </a:r>
          <a:r>
            <a:rPr lang="fi-FI" sz="16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on 36 merkkinen tunniste (esim. "9f86d069-d21b-4c5f-b901-8e2e4e9f9639"). Lomake saattaa ehdottaa tunnistetta, mutta se on hyvä tarkistaa ja tarvittaessa korjata / lisätä oikea. Jos et tiedä organisaatiosi PTV-tunnistetta, kysy asiaa organisaatiosi PTV pääkäyttäjältä tai suoraan Digi- ja väestötietoviraston PTV-tuesta: </a:t>
          </a:r>
          <a:r>
            <a:rPr lang="fi-FI" sz="1600" u="sng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ptv-tuki@dvv.fi</a:t>
          </a:r>
        </a:p>
        <a:p>
          <a:pPr algn="l"/>
          <a:endParaRPr lang="fi-FI" sz="1600" baseline="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l"/>
          <a:r>
            <a:rPr lang="fi-FI" sz="1600" b="1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5.</a:t>
          </a:r>
          <a:r>
            <a:rPr lang="fi-FI" sz="16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Yhteyshenkilön yhteystiedot liittyen Luvat ja valvonta -palveluun liittymiseen</a:t>
          </a:r>
        </a:p>
        <a:p>
          <a:pPr algn="l"/>
          <a:r>
            <a:rPr lang="fi-FI" sz="16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- nimi, sähköpostiosoite, puhelin ja mahdollisia lisätietoja</a:t>
          </a:r>
        </a:p>
        <a:p>
          <a:pPr algn="l"/>
          <a:endParaRPr lang="fi-FI" sz="1600" baseline="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l"/>
          <a:r>
            <a:rPr lang="fi-FI" sz="20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Organisaation tietojen lisäksi tarvitaan vielä Luvat ja valvonta -palveluun liitettävien asiointien tiedot:</a:t>
          </a:r>
        </a:p>
        <a:p>
          <a:pPr algn="l"/>
          <a:endParaRPr lang="fi-FI" sz="16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l"/>
          <a:r>
            <a:rPr lang="fi-FI" sz="1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6. Tähän</a:t>
          </a:r>
          <a:r>
            <a:rPr lang="fi-FI" sz="16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kohtaan m</a:t>
          </a:r>
          <a:r>
            <a:rPr lang="fi-FI" sz="1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erkitään organisaation toimivallan kunta-alueet, joissa liittymislomakkeeseen</a:t>
          </a:r>
          <a:r>
            <a:rPr lang="fi-FI" sz="16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merkityt </a:t>
          </a:r>
          <a:r>
            <a:rPr lang="fi-FI" sz="1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asioinnit otetaan käyttöön. Jos esim. hyvinvointialueen pelastuslaitos toimii 10 kunnan alueella</a:t>
          </a:r>
          <a:r>
            <a:rPr lang="fi-FI" sz="16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, tulee nämä kunnat luetella ruudukkoon</a:t>
          </a:r>
          <a:r>
            <a:rPr lang="fi-FI" sz="1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. Tarkista, että</a:t>
          </a:r>
          <a:r>
            <a:rPr lang="fi-FI" sz="16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organisaatiosi kunta-alueet on merkitty oikein ruudukkoon ja tee tarvittaessa lisäyksiä ja poistoja (</a:t>
          </a:r>
          <a:r>
            <a:rPr lang="fi-FI" sz="1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Koska esitäytetyt kunta-alueet</a:t>
          </a:r>
          <a:r>
            <a:rPr lang="fi-FI" sz="16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eivät lomakkeelle päivity, voi organisaation kunta-aluemäärityksissä olla puutteita). Lisäykset tulee tehdä tyhjiin ruutuihin ja poistot puolestaan ensin valitsemalla poistettavan kunta-alueen solu ja tämän jälkeen painamalla "DEL"-näppäintä. </a:t>
          </a:r>
          <a:endParaRPr lang="fi-FI" sz="16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l"/>
          <a:endParaRPr lang="fi-FI" sz="16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l"/>
          <a:r>
            <a:rPr lang="fi-FI" sz="1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7. Organisaatiossa käyttöönotettava asiointi Luvat ja valvonta -palvelussa. Liitettävät asioinnit löydät alasvetovalikosta.</a:t>
          </a:r>
          <a:r>
            <a:rPr lang="fi-FI" sz="16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fi-FI" sz="1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Lomakkeessa tarjolla</a:t>
          </a:r>
          <a:r>
            <a:rPr lang="fi-FI" sz="16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fi-FI" sz="1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on ainoastaan sellaisia asiointeja, jotka A) ovat tarkoitettu organisaatiotyypille ja B) käytöönotettavissa Luvat ja valvonta -palvelussa.</a:t>
          </a:r>
        </a:p>
        <a:p>
          <a:pPr algn="l"/>
          <a:endParaRPr lang="fi-FI" sz="16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l"/>
          <a:r>
            <a:rPr lang="fi-FI" sz="1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8. Sähköpostiosoite kyseistä asiointia varten, johon Luvat ja valvonta -palvelu lähettää heräteviestejä mm. lupahakemuksen tilamuutoksista.</a:t>
          </a:r>
        </a:p>
        <a:p>
          <a:pPr algn="l"/>
          <a:endParaRPr lang="fi-FI" sz="16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l"/>
          <a:r>
            <a:rPr lang="fi-FI" sz="20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Kohdat</a:t>
          </a:r>
          <a:r>
            <a:rPr lang="fi-FI" sz="2000" b="1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9 - 11 täytetään, mikäli viranomaisella on asioinnille sähköinen asiointipalvelu (ja asiointipalvelusta tehdään sähköinen integraatio Luvat ja valvonta -palveluun)</a:t>
          </a:r>
          <a:endParaRPr lang="fi-FI" sz="2000" b="1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l"/>
          <a:endParaRPr lang="fi-FI" sz="16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l"/>
          <a:r>
            <a:rPr lang="fi-FI" sz="1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9. PTV verkkoasioinnin tunniste (36 merkkiä - esim. 2487b119-4121-48b8-b6ef-a64a80f2efe3) tarvitaan Luvat ja valvonta -palvelussa ohjaamaan asiakas organisaation omaan asiointipalveluun. Jos et tiedä asiointipalvelun tunnistetta, kysy asiaa kuntasi PTV pääkäyttäjältä tai suoraan PTV:n tuesta: ptv-tuki@dvv.fi</a:t>
          </a:r>
        </a:p>
        <a:p>
          <a:pPr algn="l"/>
          <a:endParaRPr lang="fi-FI" sz="16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l"/>
          <a:r>
            <a:rPr lang="fi-FI" sz="1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10. Asiointipalvelun</a:t>
          </a:r>
          <a:r>
            <a:rPr lang="fi-FI" sz="16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fi-FI" sz="1600" b="1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suomenkielisen palvelun </a:t>
          </a:r>
          <a:r>
            <a:rPr lang="fi-FI" sz="16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URL-osoite, johon hakemuksen tekijä ohjataan. </a:t>
          </a:r>
          <a:r>
            <a:rPr lang="fi-FI" sz="1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Tällä tiedolla Luvat ja valvonta -palvelu pystyy ohjaamaan luvanhakijan oikeaan kunnan tarjoamaan asiointipalvelun osoitteeseen.</a:t>
          </a:r>
        </a:p>
        <a:p>
          <a:pPr algn="l"/>
          <a:endParaRPr lang="fi-FI" sz="16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l"/>
          <a:r>
            <a:rPr lang="fi-FI" sz="1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11. Asiointipalvelun </a:t>
          </a:r>
          <a:r>
            <a:rPr lang="fi-FI" sz="16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ruotsinkielisen palvelun </a:t>
          </a:r>
          <a:r>
            <a:rPr lang="fi-FI" sz="1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URL-osoite, johon hakemuksen tekijä ohjataan. Tällä tiedolla Luvat ja valvonta -palvelu pystyy ohjaamaan luvanhakijan oikeaan kunnan tarjoamaan asiointipalvelun osoitteeseen. Jos ruotsinkielistä palvelua ei erikseen tarjota, jätä lomake</a:t>
          </a:r>
          <a:r>
            <a:rPr lang="fi-FI" sz="16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tältä osin tyhjäksi.</a:t>
          </a:r>
          <a:endParaRPr lang="fi-FI" sz="16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l"/>
          <a:endParaRPr lang="fi-FI" sz="16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1</xdr:col>
      <xdr:colOff>141111</xdr:colOff>
      <xdr:row>101</xdr:row>
      <xdr:rowOff>111478</xdr:rowOff>
    </xdr:from>
    <xdr:to>
      <xdr:col>2</xdr:col>
      <xdr:colOff>5319888</xdr:colOff>
      <xdr:row>104</xdr:row>
      <xdr:rowOff>105129</xdr:rowOff>
    </xdr:to>
    <xdr:sp macro="" textlink="">
      <xdr:nvSpPr>
        <xdr:cNvPr id="24" name="Suorakulmio: Pyöristetyt kulmat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BFFB71-B113-48BC-AD73-9BEF73BD7694}"/>
            </a:ext>
          </a:extLst>
        </xdr:cNvPr>
        <xdr:cNvSpPr/>
      </xdr:nvSpPr>
      <xdr:spPr>
        <a:xfrm>
          <a:off x="242711" y="20704528"/>
          <a:ext cx="8899877" cy="584201"/>
        </a:xfrm>
        <a:prstGeom prst="roundRect">
          <a:avLst/>
        </a:prstGeom>
        <a:solidFill>
          <a:srgbClr val="0059C8"/>
        </a:solidFill>
        <a:effectLst>
          <a:glow rad="101600">
            <a:srgbClr val="D5B379">
              <a:alpha val="60000"/>
            </a:srgb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2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Palauta täytetty lomake </a:t>
          </a:r>
          <a:r>
            <a:rPr lang="fi-FI" sz="2800" b="1" u="sng">
              <a:solidFill>
                <a:srgbClr val="D5B379"/>
              </a:solidFill>
              <a:effectLst/>
              <a:latin typeface="+mn-lt"/>
              <a:ea typeface="+mn-ea"/>
              <a:cs typeface="+mn-cs"/>
            </a:rPr>
            <a:t>tuki.lv@ely-keskus.fi</a:t>
          </a:r>
        </a:p>
      </xdr:txBody>
    </xdr:sp>
    <xdr:clientData/>
  </xdr:twoCellAnchor>
  <xdr:twoCellAnchor>
    <xdr:from>
      <xdr:col>2</xdr:col>
      <xdr:colOff>4075289</xdr:colOff>
      <xdr:row>102</xdr:row>
      <xdr:rowOff>154517</xdr:rowOff>
    </xdr:from>
    <xdr:to>
      <xdr:col>2</xdr:col>
      <xdr:colOff>5472289</xdr:colOff>
      <xdr:row>109</xdr:row>
      <xdr:rowOff>76201</xdr:rowOff>
    </xdr:to>
    <xdr:grpSp>
      <xdr:nvGrpSpPr>
        <xdr:cNvPr id="22" name="Ryhmä 21">
          <a:extLst>
            <a:ext uri="{FF2B5EF4-FFF2-40B4-BE49-F238E27FC236}">
              <a16:creationId xmlns:a16="http://schemas.microsoft.com/office/drawing/2014/main" id="{9F120CDA-1B4A-4053-83CD-93BA214667E6}"/>
            </a:ext>
          </a:extLst>
        </xdr:cNvPr>
        <xdr:cNvGrpSpPr/>
      </xdr:nvGrpSpPr>
      <xdr:grpSpPr>
        <a:xfrm>
          <a:off x="7901164" y="21101580"/>
          <a:ext cx="1397000" cy="1310746"/>
          <a:chOff x="13233400" y="6565900"/>
          <a:chExt cx="1397000" cy="1397000"/>
        </a:xfrm>
      </xdr:grpSpPr>
      <xdr:pic>
        <xdr:nvPicPr>
          <xdr:cNvPr id="20" name="Kuva 19" descr="Oikealle osoittava rystypuolen etusormi ääriviiva">
            <a:extLst>
              <a:ext uri="{FF2B5EF4-FFF2-40B4-BE49-F238E27FC236}">
                <a16:creationId xmlns:a16="http://schemas.microsoft.com/office/drawing/2014/main" id="{44AF61D7-2B51-417D-A6F1-2E285E9631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 rot="16200000">
            <a:off x="13233400" y="6565900"/>
            <a:ext cx="1397000" cy="1397000"/>
          </a:xfrm>
          <a:prstGeom prst="rect">
            <a:avLst/>
          </a:prstGeom>
        </xdr:spPr>
      </xdr:pic>
      <xdr:sp macro="" textlink="">
        <xdr:nvSpPr>
          <xdr:cNvPr id="21" name="Tekstiruutu 20">
            <a:extLst>
              <a:ext uri="{FF2B5EF4-FFF2-40B4-BE49-F238E27FC236}">
                <a16:creationId xmlns:a16="http://schemas.microsoft.com/office/drawing/2014/main" id="{EA0AD5DB-1D5E-4B47-9BBE-25F462CB5DF0}"/>
              </a:ext>
            </a:extLst>
          </xdr:cNvPr>
          <xdr:cNvSpPr txBox="1"/>
        </xdr:nvSpPr>
        <xdr:spPr>
          <a:xfrm>
            <a:off x="13766800" y="7346950"/>
            <a:ext cx="54553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i-FI" sz="1600">
                <a:solidFill>
                  <a:schemeClr val="bg1"/>
                </a:solidFill>
              </a:rPr>
              <a:t>Klik!</a:t>
            </a:r>
          </a:p>
        </xdr:txBody>
      </xdr:sp>
    </xdr:grpSp>
    <xdr:clientData/>
  </xdr:twoCellAnchor>
  <xdr:twoCellAnchor>
    <xdr:from>
      <xdr:col>3</xdr:col>
      <xdr:colOff>793750</xdr:colOff>
      <xdr:row>4</xdr:row>
      <xdr:rowOff>76200</xdr:rowOff>
    </xdr:from>
    <xdr:to>
      <xdr:col>3</xdr:col>
      <xdr:colOff>1333750</xdr:colOff>
      <xdr:row>7</xdr:row>
      <xdr:rowOff>25650</xdr:rowOff>
    </xdr:to>
    <xdr:sp macro="" textlink="">
      <xdr:nvSpPr>
        <xdr:cNvPr id="2" name="Ellipsi 1">
          <a:extLst>
            <a:ext uri="{FF2B5EF4-FFF2-40B4-BE49-F238E27FC236}">
              <a16:creationId xmlns:a16="http://schemas.microsoft.com/office/drawing/2014/main" id="{AF2C1C27-2EB6-44B8-ABB7-4691A08A53F1}"/>
            </a:ext>
          </a:extLst>
        </xdr:cNvPr>
        <xdr:cNvSpPr/>
      </xdr:nvSpPr>
      <xdr:spPr>
        <a:xfrm>
          <a:off x="10166350" y="1238250"/>
          <a:ext cx="540000" cy="540000"/>
        </a:xfrm>
        <a:prstGeom prst="ellipse">
          <a:avLst/>
        </a:prstGeom>
        <a:solidFill>
          <a:srgbClr val="364B9B"/>
        </a:solidFill>
        <a:ln w="38100">
          <a:solidFill>
            <a:srgbClr val="23D1BB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i-FI" sz="2800" b="1"/>
            <a:t>1</a:t>
          </a:r>
          <a:endParaRPr lang="fi-FI" sz="1600" b="1"/>
        </a:p>
      </xdr:txBody>
    </xdr:sp>
    <xdr:clientData/>
  </xdr:twoCellAnchor>
  <xdr:twoCellAnchor>
    <xdr:from>
      <xdr:col>3</xdr:col>
      <xdr:colOff>819150</xdr:colOff>
      <xdr:row>18</xdr:row>
      <xdr:rowOff>12700</xdr:rowOff>
    </xdr:from>
    <xdr:to>
      <xdr:col>3</xdr:col>
      <xdr:colOff>1359150</xdr:colOff>
      <xdr:row>20</xdr:row>
      <xdr:rowOff>159000</xdr:rowOff>
    </xdr:to>
    <xdr:sp macro="" textlink="">
      <xdr:nvSpPr>
        <xdr:cNvPr id="27" name="Ellipsi 26">
          <a:extLst>
            <a:ext uri="{FF2B5EF4-FFF2-40B4-BE49-F238E27FC236}">
              <a16:creationId xmlns:a16="http://schemas.microsoft.com/office/drawing/2014/main" id="{0B5436C0-0BD3-4E92-BAED-82432C273DCB}"/>
            </a:ext>
          </a:extLst>
        </xdr:cNvPr>
        <xdr:cNvSpPr/>
      </xdr:nvSpPr>
      <xdr:spPr>
        <a:xfrm>
          <a:off x="10191750" y="3930650"/>
          <a:ext cx="540000" cy="540000"/>
        </a:xfrm>
        <a:prstGeom prst="ellipse">
          <a:avLst/>
        </a:prstGeom>
        <a:solidFill>
          <a:srgbClr val="364B9B"/>
        </a:solidFill>
        <a:ln w="38100">
          <a:solidFill>
            <a:srgbClr val="23D1BB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i-FI" sz="2800" b="1"/>
            <a:t>2</a:t>
          </a:r>
          <a:endParaRPr lang="fi-FI" sz="1600" b="1"/>
        </a:p>
      </xdr:txBody>
    </xdr:sp>
    <xdr:clientData/>
  </xdr:twoCellAnchor>
  <xdr:twoCellAnchor>
    <xdr:from>
      <xdr:col>3</xdr:col>
      <xdr:colOff>831850</xdr:colOff>
      <xdr:row>29</xdr:row>
      <xdr:rowOff>171450</xdr:rowOff>
    </xdr:from>
    <xdr:to>
      <xdr:col>3</xdr:col>
      <xdr:colOff>1371850</xdr:colOff>
      <xdr:row>32</xdr:row>
      <xdr:rowOff>114550</xdr:rowOff>
    </xdr:to>
    <xdr:sp macro="" textlink="">
      <xdr:nvSpPr>
        <xdr:cNvPr id="28" name="Ellipsi 27">
          <a:extLst>
            <a:ext uri="{FF2B5EF4-FFF2-40B4-BE49-F238E27FC236}">
              <a16:creationId xmlns:a16="http://schemas.microsoft.com/office/drawing/2014/main" id="{1D8C9D66-7298-402F-ACA7-881FD1161758}"/>
            </a:ext>
          </a:extLst>
        </xdr:cNvPr>
        <xdr:cNvSpPr/>
      </xdr:nvSpPr>
      <xdr:spPr>
        <a:xfrm>
          <a:off x="10204450" y="6496050"/>
          <a:ext cx="540000" cy="540000"/>
        </a:xfrm>
        <a:prstGeom prst="ellipse">
          <a:avLst/>
        </a:prstGeom>
        <a:solidFill>
          <a:srgbClr val="364B9B"/>
        </a:solidFill>
        <a:ln w="38100">
          <a:solidFill>
            <a:srgbClr val="23D1BB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i-FI" sz="2800" b="1"/>
            <a:t>3</a:t>
          </a:r>
          <a:endParaRPr lang="fi-FI" sz="1600" b="1"/>
        </a:p>
      </xdr:txBody>
    </xdr:sp>
    <xdr:clientData/>
  </xdr:twoCellAnchor>
  <xdr:twoCellAnchor>
    <xdr:from>
      <xdr:col>3</xdr:col>
      <xdr:colOff>812800</xdr:colOff>
      <xdr:row>40</xdr:row>
      <xdr:rowOff>12700</xdr:rowOff>
    </xdr:from>
    <xdr:to>
      <xdr:col>3</xdr:col>
      <xdr:colOff>1352800</xdr:colOff>
      <xdr:row>42</xdr:row>
      <xdr:rowOff>159000</xdr:rowOff>
    </xdr:to>
    <xdr:sp macro="" textlink="">
      <xdr:nvSpPr>
        <xdr:cNvPr id="30" name="Ellipsi 29">
          <a:extLst>
            <a:ext uri="{FF2B5EF4-FFF2-40B4-BE49-F238E27FC236}">
              <a16:creationId xmlns:a16="http://schemas.microsoft.com/office/drawing/2014/main" id="{E0727E5E-6F67-44FD-B586-C1AC51F61A4E}"/>
            </a:ext>
          </a:extLst>
        </xdr:cNvPr>
        <xdr:cNvSpPr/>
      </xdr:nvSpPr>
      <xdr:spPr>
        <a:xfrm>
          <a:off x="10185400" y="8509000"/>
          <a:ext cx="540000" cy="540000"/>
        </a:xfrm>
        <a:prstGeom prst="ellipse">
          <a:avLst/>
        </a:prstGeom>
        <a:solidFill>
          <a:srgbClr val="364B9B"/>
        </a:solidFill>
        <a:ln w="38100">
          <a:solidFill>
            <a:srgbClr val="23D1BB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i-FI" sz="2800" b="1"/>
            <a:t>4</a:t>
          </a:r>
          <a:endParaRPr lang="fi-FI" sz="1600" b="1"/>
        </a:p>
      </xdr:txBody>
    </xdr:sp>
    <xdr:clientData/>
  </xdr:twoCellAnchor>
  <xdr:twoCellAnchor editAs="oneCell">
    <xdr:from>
      <xdr:col>3</xdr:col>
      <xdr:colOff>1428751</xdr:colOff>
      <xdr:row>73</xdr:row>
      <xdr:rowOff>6350</xdr:rowOff>
    </xdr:from>
    <xdr:to>
      <xdr:col>4</xdr:col>
      <xdr:colOff>8940801</xdr:colOff>
      <xdr:row>76</xdr:row>
      <xdr:rowOff>161319</xdr:rowOff>
    </xdr:to>
    <xdr:pic>
      <xdr:nvPicPr>
        <xdr:cNvPr id="35" name="Kuva 34">
          <a:extLst>
            <a:ext uri="{FF2B5EF4-FFF2-40B4-BE49-F238E27FC236}">
              <a16:creationId xmlns:a16="http://schemas.microsoft.com/office/drawing/2014/main" id="{446C4F22-C69B-41E1-9DF0-9CFA198ED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01351" y="14998700"/>
          <a:ext cx="11233150" cy="745519"/>
        </a:xfrm>
        <a:prstGeom prst="rect">
          <a:avLst/>
        </a:prstGeom>
      </xdr:spPr>
    </xdr:pic>
    <xdr:clientData/>
  </xdr:twoCellAnchor>
  <xdr:twoCellAnchor>
    <xdr:from>
      <xdr:col>3</xdr:col>
      <xdr:colOff>831850</xdr:colOff>
      <xdr:row>49</xdr:row>
      <xdr:rowOff>76200</xdr:rowOff>
    </xdr:from>
    <xdr:to>
      <xdr:col>3</xdr:col>
      <xdr:colOff>1371850</xdr:colOff>
      <xdr:row>52</xdr:row>
      <xdr:rowOff>25650</xdr:rowOff>
    </xdr:to>
    <xdr:sp macro="" textlink="">
      <xdr:nvSpPr>
        <xdr:cNvPr id="36" name="Ellipsi 35">
          <a:extLst>
            <a:ext uri="{FF2B5EF4-FFF2-40B4-BE49-F238E27FC236}">
              <a16:creationId xmlns:a16="http://schemas.microsoft.com/office/drawing/2014/main" id="{94147B66-20D8-4686-98EA-3A9F4A837091}"/>
            </a:ext>
          </a:extLst>
        </xdr:cNvPr>
        <xdr:cNvSpPr/>
      </xdr:nvSpPr>
      <xdr:spPr>
        <a:xfrm>
          <a:off x="10204450" y="10344150"/>
          <a:ext cx="540000" cy="540000"/>
        </a:xfrm>
        <a:prstGeom prst="ellipse">
          <a:avLst/>
        </a:prstGeom>
        <a:solidFill>
          <a:srgbClr val="364B9B"/>
        </a:solidFill>
        <a:ln w="38100">
          <a:solidFill>
            <a:srgbClr val="23D1BB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i-FI" sz="2800" b="1"/>
            <a:t>5</a:t>
          </a:r>
          <a:endParaRPr lang="fi-FI" sz="1600" b="1"/>
        </a:p>
      </xdr:txBody>
    </xdr:sp>
    <xdr:clientData/>
  </xdr:twoCellAnchor>
  <xdr:twoCellAnchor>
    <xdr:from>
      <xdr:col>3</xdr:col>
      <xdr:colOff>787400</xdr:colOff>
      <xdr:row>67</xdr:row>
      <xdr:rowOff>0</xdr:rowOff>
    </xdr:from>
    <xdr:to>
      <xdr:col>3</xdr:col>
      <xdr:colOff>1327400</xdr:colOff>
      <xdr:row>69</xdr:row>
      <xdr:rowOff>146300</xdr:rowOff>
    </xdr:to>
    <xdr:sp macro="" textlink="">
      <xdr:nvSpPr>
        <xdr:cNvPr id="38" name="Ellipsi 37">
          <a:extLst>
            <a:ext uri="{FF2B5EF4-FFF2-40B4-BE49-F238E27FC236}">
              <a16:creationId xmlns:a16="http://schemas.microsoft.com/office/drawing/2014/main" id="{5A9561AF-AF1E-4EE0-B07B-121D3C4FF855}"/>
            </a:ext>
          </a:extLst>
        </xdr:cNvPr>
        <xdr:cNvSpPr/>
      </xdr:nvSpPr>
      <xdr:spPr>
        <a:xfrm>
          <a:off x="10160000" y="13811250"/>
          <a:ext cx="540000" cy="540000"/>
        </a:xfrm>
        <a:prstGeom prst="ellipse">
          <a:avLst/>
        </a:prstGeom>
        <a:solidFill>
          <a:srgbClr val="364B9B"/>
        </a:solidFill>
        <a:ln w="38100">
          <a:solidFill>
            <a:srgbClr val="23D1BB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i-FI" sz="2800" b="1"/>
            <a:t>6</a:t>
          </a:r>
          <a:endParaRPr lang="fi-FI" sz="1600" b="1"/>
        </a:p>
      </xdr:txBody>
    </xdr:sp>
    <xdr:clientData/>
  </xdr:twoCellAnchor>
  <xdr:twoCellAnchor>
    <xdr:from>
      <xdr:col>3</xdr:col>
      <xdr:colOff>755650</xdr:colOff>
      <xdr:row>88</xdr:row>
      <xdr:rowOff>190500</xdr:rowOff>
    </xdr:from>
    <xdr:to>
      <xdr:col>3</xdr:col>
      <xdr:colOff>1295650</xdr:colOff>
      <xdr:row>91</xdr:row>
      <xdr:rowOff>139950</xdr:rowOff>
    </xdr:to>
    <xdr:sp macro="" textlink="">
      <xdr:nvSpPr>
        <xdr:cNvPr id="40" name="Ellipsi 39">
          <a:extLst>
            <a:ext uri="{FF2B5EF4-FFF2-40B4-BE49-F238E27FC236}">
              <a16:creationId xmlns:a16="http://schemas.microsoft.com/office/drawing/2014/main" id="{4A63EBC0-D9AF-489A-966F-186F2E326E9F}"/>
            </a:ext>
          </a:extLst>
        </xdr:cNvPr>
        <xdr:cNvSpPr/>
      </xdr:nvSpPr>
      <xdr:spPr>
        <a:xfrm>
          <a:off x="10128250" y="18135600"/>
          <a:ext cx="540000" cy="540000"/>
        </a:xfrm>
        <a:prstGeom prst="ellipse">
          <a:avLst/>
        </a:prstGeom>
        <a:solidFill>
          <a:srgbClr val="364B9B"/>
        </a:solidFill>
        <a:ln w="38100">
          <a:solidFill>
            <a:srgbClr val="23D1BB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i-FI" sz="2800" b="1"/>
            <a:t>7</a:t>
          </a:r>
          <a:endParaRPr lang="fi-FI" sz="1600" b="1"/>
        </a:p>
      </xdr:txBody>
    </xdr:sp>
    <xdr:clientData/>
  </xdr:twoCellAnchor>
  <xdr:twoCellAnchor>
    <xdr:from>
      <xdr:col>3</xdr:col>
      <xdr:colOff>749300</xdr:colOff>
      <xdr:row>101</xdr:row>
      <xdr:rowOff>127000</xdr:rowOff>
    </xdr:from>
    <xdr:to>
      <xdr:col>3</xdr:col>
      <xdr:colOff>1289300</xdr:colOff>
      <xdr:row>104</xdr:row>
      <xdr:rowOff>76450</xdr:rowOff>
    </xdr:to>
    <xdr:sp macro="" textlink="">
      <xdr:nvSpPr>
        <xdr:cNvPr id="42" name="Ellipsi 41">
          <a:extLst>
            <a:ext uri="{FF2B5EF4-FFF2-40B4-BE49-F238E27FC236}">
              <a16:creationId xmlns:a16="http://schemas.microsoft.com/office/drawing/2014/main" id="{602A9622-8E7D-4591-AB28-5CD6B863C0FE}"/>
            </a:ext>
          </a:extLst>
        </xdr:cNvPr>
        <xdr:cNvSpPr/>
      </xdr:nvSpPr>
      <xdr:spPr>
        <a:xfrm>
          <a:off x="10121900" y="20631150"/>
          <a:ext cx="540000" cy="540000"/>
        </a:xfrm>
        <a:prstGeom prst="ellipse">
          <a:avLst/>
        </a:prstGeom>
        <a:solidFill>
          <a:srgbClr val="364B9B"/>
        </a:solidFill>
        <a:ln w="38100">
          <a:solidFill>
            <a:srgbClr val="23D1BB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i-FI" sz="2800" b="1"/>
            <a:t>8</a:t>
          </a:r>
          <a:endParaRPr lang="fi-FI" sz="1600" b="1"/>
        </a:p>
      </xdr:txBody>
    </xdr:sp>
    <xdr:clientData/>
  </xdr:twoCellAnchor>
  <xdr:twoCellAnchor>
    <xdr:from>
      <xdr:col>3</xdr:col>
      <xdr:colOff>723900</xdr:colOff>
      <xdr:row>111</xdr:row>
      <xdr:rowOff>88900</xdr:rowOff>
    </xdr:from>
    <xdr:to>
      <xdr:col>3</xdr:col>
      <xdr:colOff>1263900</xdr:colOff>
      <xdr:row>114</xdr:row>
      <xdr:rowOff>38350</xdr:rowOff>
    </xdr:to>
    <xdr:sp macro="" textlink="">
      <xdr:nvSpPr>
        <xdr:cNvPr id="44" name="Ellipsi 43">
          <a:extLst>
            <a:ext uri="{FF2B5EF4-FFF2-40B4-BE49-F238E27FC236}">
              <a16:creationId xmlns:a16="http://schemas.microsoft.com/office/drawing/2014/main" id="{2A4E22FD-7E93-4475-AE9A-60FEEDA50D79}"/>
            </a:ext>
          </a:extLst>
        </xdr:cNvPr>
        <xdr:cNvSpPr/>
      </xdr:nvSpPr>
      <xdr:spPr>
        <a:xfrm>
          <a:off x="10096500" y="22561550"/>
          <a:ext cx="540000" cy="540000"/>
        </a:xfrm>
        <a:prstGeom prst="ellipse">
          <a:avLst/>
        </a:prstGeom>
        <a:solidFill>
          <a:srgbClr val="364B9B"/>
        </a:solidFill>
        <a:ln w="38100">
          <a:solidFill>
            <a:srgbClr val="23D1BB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i-FI" sz="2800" b="1"/>
            <a:t>9</a:t>
          </a:r>
          <a:endParaRPr lang="fi-FI" sz="1600" b="1"/>
        </a:p>
      </xdr:txBody>
    </xdr:sp>
    <xdr:clientData/>
  </xdr:twoCellAnchor>
  <xdr:twoCellAnchor>
    <xdr:from>
      <xdr:col>3</xdr:col>
      <xdr:colOff>736600</xdr:colOff>
      <xdr:row>121</xdr:row>
      <xdr:rowOff>133350</xdr:rowOff>
    </xdr:from>
    <xdr:to>
      <xdr:col>3</xdr:col>
      <xdr:colOff>1276600</xdr:colOff>
      <xdr:row>124</xdr:row>
      <xdr:rowOff>82800</xdr:rowOff>
    </xdr:to>
    <xdr:sp macro="" textlink="">
      <xdr:nvSpPr>
        <xdr:cNvPr id="46" name="Ellipsi 45">
          <a:extLst>
            <a:ext uri="{FF2B5EF4-FFF2-40B4-BE49-F238E27FC236}">
              <a16:creationId xmlns:a16="http://schemas.microsoft.com/office/drawing/2014/main" id="{90AC3798-DFED-4377-B469-40E4411FB428}"/>
            </a:ext>
          </a:extLst>
        </xdr:cNvPr>
        <xdr:cNvSpPr/>
      </xdr:nvSpPr>
      <xdr:spPr>
        <a:xfrm>
          <a:off x="10109200" y="24574500"/>
          <a:ext cx="540000" cy="540000"/>
        </a:xfrm>
        <a:prstGeom prst="ellipse">
          <a:avLst/>
        </a:prstGeom>
        <a:solidFill>
          <a:srgbClr val="364B9B"/>
        </a:solidFill>
        <a:ln w="38100">
          <a:solidFill>
            <a:srgbClr val="23D1BB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i-FI" sz="2800" b="1"/>
            <a:t>10</a:t>
          </a:r>
          <a:endParaRPr lang="fi-FI" sz="1600" b="1"/>
        </a:p>
      </xdr:txBody>
    </xdr:sp>
    <xdr:clientData/>
  </xdr:twoCellAnchor>
  <xdr:twoCellAnchor>
    <xdr:from>
      <xdr:col>4</xdr:col>
      <xdr:colOff>501650</xdr:colOff>
      <xdr:row>73</xdr:row>
      <xdr:rowOff>152400</xdr:rowOff>
    </xdr:from>
    <xdr:to>
      <xdr:col>4</xdr:col>
      <xdr:colOff>8934450</xdr:colOff>
      <xdr:row>76</xdr:row>
      <xdr:rowOff>171450</xdr:rowOff>
    </xdr:to>
    <xdr:sp macro="" textlink="">
      <xdr:nvSpPr>
        <xdr:cNvPr id="51" name="Suorakulmio 50">
          <a:extLst>
            <a:ext uri="{FF2B5EF4-FFF2-40B4-BE49-F238E27FC236}">
              <a16:creationId xmlns:a16="http://schemas.microsoft.com/office/drawing/2014/main" id="{A82B8E92-ECB5-4E98-8281-BE9B2DF0D9A5}"/>
            </a:ext>
          </a:extLst>
        </xdr:cNvPr>
        <xdr:cNvSpPr/>
      </xdr:nvSpPr>
      <xdr:spPr>
        <a:xfrm>
          <a:off x="13595350" y="15144750"/>
          <a:ext cx="8432800" cy="6096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41275</xdr:colOff>
      <xdr:row>0</xdr:row>
      <xdr:rowOff>131763</xdr:rowOff>
    </xdr:from>
    <xdr:to>
      <xdr:col>1</xdr:col>
      <xdr:colOff>808037</xdr:colOff>
      <xdr:row>0</xdr:row>
      <xdr:rowOff>407988</xdr:rowOff>
    </xdr:to>
    <xdr:sp macro="" textlink="">
      <xdr:nvSpPr>
        <xdr:cNvPr id="3" name="Suorakulmio: Pyöristetyt kulmat 2">
          <a:extLst>
            <a:ext uri="{FF2B5EF4-FFF2-40B4-BE49-F238E27FC236}">
              <a16:creationId xmlns:a16="http://schemas.microsoft.com/office/drawing/2014/main" id="{D646C370-8D1B-4330-8062-DBB8B8BCFE31}"/>
            </a:ext>
          </a:extLst>
        </xdr:cNvPr>
        <xdr:cNvSpPr/>
      </xdr:nvSpPr>
      <xdr:spPr>
        <a:xfrm>
          <a:off x="142875" y="131763"/>
          <a:ext cx="766762" cy="276225"/>
        </a:xfrm>
        <a:prstGeom prst="roundRect">
          <a:avLst/>
        </a:prstGeom>
        <a:solidFill>
          <a:schemeClr val="bg1"/>
        </a:solidFill>
        <a:ln>
          <a:solidFill>
            <a:srgbClr val="364B9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000">
              <a:solidFill>
                <a:schemeClr val="tx1"/>
              </a:solidFill>
            </a:rPr>
            <a:t>2/24</a:t>
          </a:r>
        </a:p>
      </xdr:txBody>
    </xdr:sp>
    <xdr:clientData/>
  </xdr:twoCellAnchor>
  <xdr:twoCellAnchor editAs="oneCell">
    <xdr:from>
      <xdr:col>3</xdr:col>
      <xdr:colOff>1428750</xdr:colOff>
      <xdr:row>1</xdr:row>
      <xdr:rowOff>63500</xdr:rowOff>
    </xdr:from>
    <xdr:to>
      <xdr:col>4</xdr:col>
      <xdr:colOff>5810666</xdr:colOff>
      <xdr:row>9</xdr:row>
      <xdr:rowOff>190587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EAB33FED-71BD-21FB-9CC0-E4DBFA211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801350" y="635000"/>
          <a:ext cx="8103016" cy="1701887"/>
        </a:xfrm>
        <a:prstGeom prst="rect">
          <a:avLst/>
        </a:prstGeom>
      </xdr:spPr>
    </xdr:pic>
    <xdr:clientData/>
  </xdr:twoCellAnchor>
  <xdr:twoCellAnchor>
    <xdr:from>
      <xdr:col>4</xdr:col>
      <xdr:colOff>1619250</xdr:colOff>
      <xdr:row>5</xdr:row>
      <xdr:rowOff>177800</xdr:rowOff>
    </xdr:from>
    <xdr:to>
      <xdr:col>4</xdr:col>
      <xdr:colOff>5765800</xdr:colOff>
      <xdr:row>9</xdr:row>
      <xdr:rowOff>50800</xdr:rowOff>
    </xdr:to>
    <xdr:sp macro="" textlink="">
      <xdr:nvSpPr>
        <xdr:cNvPr id="47" name="Suorakulmio 46">
          <a:extLst>
            <a:ext uri="{FF2B5EF4-FFF2-40B4-BE49-F238E27FC236}">
              <a16:creationId xmlns:a16="http://schemas.microsoft.com/office/drawing/2014/main" id="{2997FFAC-DD7C-4AB9-8C8C-BAAC61F15018}"/>
            </a:ext>
          </a:extLst>
        </xdr:cNvPr>
        <xdr:cNvSpPr/>
      </xdr:nvSpPr>
      <xdr:spPr>
        <a:xfrm>
          <a:off x="14712950" y="1536700"/>
          <a:ext cx="4146550" cy="6604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3</xdr:col>
      <xdr:colOff>1416050</xdr:colOff>
      <xdr:row>10</xdr:row>
      <xdr:rowOff>63500</xdr:rowOff>
    </xdr:from>
    <xdr:to>
      <xdr:col>4</xdr:col>
      <xdr:colOff>5855119</xdr:colOff>
      <xdr:row>27</xdr:row>
      <xdr:rowOff>63684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18531ED7-423B-B5F5-BFE7-DEB6C2CF0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88650" y="2406650"/>
          <a:ext cx="8160169" cy="3587934"/>
        </a:xfrm>
        <a:prstGeom prst="rect">
          <a:avLst/>
        </a:prstGeom>
      </xdr:spPr>
    </xdr:pic>
    <xdr:clientData/>
  </xdr:twoCellAnchor>
  <xdr:twoCellAnchor>
    <xdr:from>
      <xdr:col>4</xdr:col>
      <xdr:colOff>1625600</xdr:colOff>
      <xdr:row>16</xdr:row>
      <xdr:rowOff>63500</xdr:rowOff>
    </xdr:from>
    <xdr:to>
      <xdr:col>4</xdr:col>
      <xdr:colOff>5759450</xdr:colOff>
      <xdr:row>26</xdr:row>
      <xdr:rowOff>63500</xdr:rowOff>
    </xdr:to>
    <xdr:sp macro="" textlink="">
      <xdr:nvSpPr>
        <xdr:cNvPr id="8" name="Suorakulmio 7">
          <a:extLst>
            <a:ext uri="{FF2B5EF4-FFF2-40B4-BE49-F238E27FC236}">
              <a16:creationId xmlns:a16="http://schemas.microsoft.com/office/drawing/2014/main" id="{10D6D906-63B1-440B-AC35-04ADBEF2CF77}"/>
            </a:ext>
          </a:extLst>
        </xdr:cNvPr>
        <xdr:cNvSpPr/>
      </xdr:nvSpPr>
      <xdr:spPr>
        <a:xfrm>
          <a:off x="14719300" y="3587750"/>
          <a:ext cx="4133850" cy="22098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3</xdr:col>
      <xdr:colOff>1416050</xdr:colOff>
      <xdr:row>23</xdr:row>
      <xdr:rowOff>133350</xdr:rowOff>
    </xdr:from>
    <xdr:to>
      <xdr:col>4</xdr:col>
      <xdr:colOff>5874170</xdr:colOff>
      <xdr:row>35</xdr:row>
      <xdr:rowOff>82682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E5CA1792-3788-1179-45DB-E1BDD6A7A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88650" y="5035550"/>
          <a:ext cx="8179220" cy="2559182"/>
        </a:xfrm>
        <a:prstGeom prst="rect">
          <a:avLst/>
        </a:prstGeom>
      </xdr:spPr>
    </xdr:pic>
    <xdr:clientData/>
  </xdr:twoCellAnchor>
  <xdr:twoCellAnchor>
    <xdr:from>
      <xdr:col>4</xdr:col>
      <xdr:colOff>1612900</xdr:colOff>
      <xdr:row>33</xdr:row>
      <xdr:rowOff>184150</xdr:rowOff>
    </xdr:from>
    <xdr:to>
      <xdr:col>4</xdr:col>
      <xdr:colOff>5568950</xdr:colOff>
      <xdr:row>35</xdr:row>
      <xdr:rowOff>50800</xdr:rowOff>
    </xdr:to>
    <xdr:sp macro="" textlink="">
      <xdr:nvSpPr>
        <xdr:cNvPr id="10" name="Suorakulmio 9">
          <a:extLst>
            <a:ext uri="{FF2B5EF4-FFF2-40B4-BE49-F238E27FC236}">
              <a16:creationId xmlns:a16="http://schemas.microsoft.com/office/drawing/2014/main" id="{323A5013-997B-436D-8EF9-EA4FB2007146}"/>
            </a:ext>
          </a:extLst>
        </xdr:cNvPr>
        <xdr:cNvSpPr/>
      </xdr:nvSpPr>
      <xdr:spPr>
        <a:xfrm>
          <a:off x="14706600" y="7302500"/>
          <a:ext cx="3956050" cy="2603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3</xdr:col>
      <xdr:colOff>1409700</xdr:colOff>
      <xdr:row>35</xdr:row>
      <xdr:rowOff>165100</xdr:rowOff>
    </xdr:from>
    <xdr:to>
      <xdr:col>17</xdr:col>
      <xdr:colOff>445510</xdr:colOff>
      <xdr:row>47</xdr:row>
      <xdr:rowOff>69967</xdr:rowOff>
    </xdr:to>
    <xdr:pic>
      <xdr:nvPicPr>
        <xdr:cNvPr id="11" name="Kuva 10">
          <a:extLst>
            <a:ext uri="{FF2B5EF4-FFF2-40B4-BE49-F238E27FC236}">
              <a16:creationId xmlns:a16="http://schemas.microsoft.com/office/drawing/2014/main" id="{E81D3A47-9C73-CD05-AC0C-1B6C2D785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782300" y="7677150"/>
          <a:ext cx="19647910" cy="2267067"/>
        </a:xfrm>
        <a:prstGeom prst="rect">
          <a:avLst/>
        </a:prstGeom>
      </xdr:spPr>
    </xdr:pic>
    <xdr:clientData/>
  </xdr:twoCellAnchor>
  <xdr:twoCellAnchor>
    <xdr:from>
      <xdr:col>4</xdr:col>
      <xdr:colOff>1631950</xdr:colOff>
      <xdr:row>44</xdr:row>
      <xdr:rowOff>44450</xdr:rowOff>
    </xdr:from>
    <xdr:to>
      <xdr:col>4</xdr:col>
      <xdr:colOff>5568950</xdr:colOff>
      <xdr:row>47</xdr:row>
      <xdr:rowOff>63500</xdr:rowOff>
    </xdr:to>
    <xdr:sp macro="" textlink="">
      <xdr:nvSpPr>
        <xdr:cNvPr id="12" name="Suorakulmio 11">
          <a:extLst>
            <a:ext uri="{FF2B5EF4-FFF2-40B4-BE49-F238E27FC236}">
              <a16:creationId xmlns:a16="http://schemas.microsoft.com/office/drawing/2014/main" id="{E3B392D4-DA95-4537-AE91-E203F9F696AA}"/>
            </a:ext>
          </a:extLst>
        </xdr:cNvPr>
        <xdr:cNvSpPr/>
      </xdr:nvSpPr>
      <xdr:spPr>
        <a:xfrm>
          <a:off x="14725650" y="9328150"/>
          <a:ext cx="3937000" cy="6096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527050</xdr:colOff>
      <xdr:row>44</xdr:row>
      <xdr:rowOff>44450</xdr:rowOff>
    </xdr:from>
    <xdr:to>
      <xdr:col>17</xdr:col>
      <xdr:colOff>425450</xdr:colOff>
      <xdr:row>47</xdr:row>
      <xdr:rowOff>12700</xdr:rowOff>
    </xdr:to>
    <xdr:sp macro="" textlink="">
      <xdr:nvSpPr>
        <xdr:cNvPr id="13" name="Suorakulmio 12">
          <a:extLst>
            <a:ext uri="{FF2B5EF4-FFF2-40B4-BE49-F238E27FC236}">
              <a16:creationId xmlns:a16="http://schemas.microsoft.com/office/drawing/2014/main" id="{DFF9F0B8-1814-4CFC-915C-A18CF3213F17}"/>
            </a:ext>
          </a:extLst>
        </xdr:cNvPr>
        <xdr:cNvSpPr/>
      </xdr:nvSpPr>
      <xdr:spPr>
        <a:xfrm>
          <a:off x="22586950" y="9328150"/>
          <a:ext cx="7823200" cy="5588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3</xdr:col>
      <xdr:colOff>1397000</xdr:colOff>
      <xdr:row>47</xdr:row>
      <xdr:rowOff>158750</xdr:rowOff>
    </xdr:from>
    <xdr:to>
      <xdr:col>17</xdr:col>
      <xdr:colOff>464561</xdr:colOff>
      <xdr:row>52</xdr:row>
      <xdr:rowOff>171501</xdr:rowOff>
    </xdr:to>
    <xdr:pic>
      <xdr:nvPicPr>
        <xdr:cNvPr id="15" name="Kuva 14">
          <a:extLst>
            <a:ext uri="{FF2B5EF4-FFF2-40B4-BE49-F238E27FC236}">
              <a16:creationId xmlns:a16="http://schemas.microsoft.com/office/drawing/2014/main" id="{6AB83893-7E67-B4B8-E089-657EAA27B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69600" y="10033000"/>
          <a:ext cx="19679661" cy="997001"/>
        </a:xfrm>
        <a:prstGeom prst="rect">
          <a:avLst/>
        </a:prstGeom>
      </xdr:spPr>
    </xdr:pic>
    <xdr:clientData/>
  </xdr:twoCellAnchor>
  <xdr:twoCellAnchor>
    <xdr:from>
      <xdr:col>4</xdr:col>
      <xdr:colOff>1606550</xdr:colOff>
      <xdr:row>49</xdr:row>
      <xdr:rowOff>31750</xdr:rowOff>
    </xdr:from>
    <xdr:to>
      <xdr:col>17</xdr:col>
      <xdr:colOff>501650</xdr:colOff>
      <xdr:row>52</xdr:row>
      <xdr:rowOff>165100</xdr:rowOff>
    </xdr:to>
    <xdr:sp macro="" textlink="">
      <xdr:nvSpPr>
        <xdr:cNvPr id="17" name="Suorakulmio 16">
          <a:extLst>
            <a:ext uri="{FF2B5EF4-FFF2-40B4-BE49-F238E27FC236}">
              <a16:creationId xmlns:a16="http://schemas.microsoft.com/office/drawing/2014/main" id="{4F3831A3-5E2C-4086-8F50-EF36747C3A8A}"/>
            </a:ext>
          </a:extLst>
        </xdr:cNvPr>
        <xdr:cNvSpPr/>
      </xdr:nvSpPr>
      <xdr:spPr>
        <a:xfrm>
          <a:off x="14700250" y="10299700"/>
          <a:ext cx="15786100" cy="7239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3</xdr:col>
      <xdr:colOff>1416050</xdr:colOff>
      <xdr:row>53</xdr:row>
      <xdr:rowOff>50800</xdr:rowOff>
    </xdr:from>
    <xdr:to>
      <xdr:col>12</xdr:col>
      <xdr:colOff>817</xdr:colOff>
      <xdr:row>83</xdr:row>
      <xdr:rowOff>19352</xdr:rowOff>
    </xdr:to>
    <xdr:pic>
      <xdr:nvPicPr>
        <xdr:cNvPr id="18" name="Kuva 17">
          <a:extLst>
            <a:ext uri="{FF2B5EF4-FFF2-40B4-BE49-F238E27FC236}">
              <a16:creationId xmlns:a16="http://schemas.microsoft.com/office/drawing/2014/main" id="{BF9E06EA-D939-AF9F-F179-BF3A2C9D4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788650" y="11106150"/>
          <a:ext cx="15894867" cy="5874052"/>
        </a:xfrm>
        <a:prstGeom prst="rect">
          <a:avLst/>
        </a:prstGeom>
        <a:ln>
          <a:solidFill>
            <a:srgbClr val="2C3A79"/>
          </a:solidFill>
        </a:ln>
      </xdr:spPr>
    </xdr:pic>
    <xdr:clientData/>
  </xdr:twoCellAnchor>
  <xdr:twoCellAnchor>
    <xdr:from>
      <xdr:col>3</xdr:col>
      <xdr:colOff>1365250</xdr:colOff>
      <xdr:row>54</xdr:row>
      <xdr:rowOff>114300</xdr:rowOff>
    </xdr:from>
    <xdr:to>
      <xdr:col>4</xdr:col>
      <xdr:colOff>1657350</xdr:colOff>
      <xdr:row>80</xdr:row>
      <xdr:rowOff>152400</xdr:rowOff>
    </xdr:to>
    <xdr:sp macro="" textlink="">
      <xdr:nvSpPr>
        <xdr:cNvPr id="52" name="Suorakulmio 51">
          <a:extLst>
            <a:ext uri="{FF2B5EF4-FFF2-40B4-BE49-F238E27FC236}">
              <a16:creationId xmlns:a16="http://schemas.microsoft.com/office/drawing/2014/main" id="{38EB7817-1D52-4307-B775-D62C65ED8879}"/>
            </a:ext>
          </a:extLst>
        </xdr:cNvPr>
        <xdr:cNvSpPr/>
      </xdr:nvSpPr>
      <xdr:spPr>
        <a:xfrm>
          <a:off x="10737850" y="11366500"/>
          <a:ext cx="4013200" cy="51562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3</xdr:col>
      <xdr:colOff>1390650</xdr:colOff>
      <xdr:row>83</xdr:row>
      <xdr:rowOff>101600</xdr:rowOff>
    </xdr:from>
    <xdr:to>
      <xdr:col>17</xdr:col>
      <xdr:colOff>496313</xdr:colOff>
      <xdr:row>96</xdr:row>
      <xdr:rowOff>120783</xdr:rowOff>
    </xdr:to>
    <xdr:pic>
      <xdr:nvPicPr>
        <xdr:cNvPr id="19" name="Kuva 18">
          <a:extLst>
            <a:ext uri="{FF2B5EF4-FFF2-40B4-BE49-F238E27FC236}">
              <a16:creationId xmlns:a16="http://schemas.microsoft.com/office/drawing/2014/main" id="{B1CC618A-9C94-EC99-8AA4-30287B0DC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763250" y="17062450"/>
          <a:ext cx="19717763" cy="2578233"/>
        </a:xfrm>
        <a:prstGeom prst="rect">
          <a:avLst/>
        </a:prstGeom>
      </xdr:spPr>
    </xdr:pic>
    <xdr:clientData/>
  </xdr:twoCellAnchor>
  <xdr:twoCellAnchor>
    <xdr:from>
      <xdr:col>3</xdr:col>
      <xdr:colOff>1371600</xdr:colOff>
      <xdr:row>89</xdr:row>
      <xdr:rowOff>95250</xdr:rowOff>
    </xdr:from>
    <xdr:to>
      <xdr:col>4</xdr:col>
      <xdr:colOff>4159250</xdr:colOff>
      <xdr:row>96</xdr:row>
      <xdr:rowOff>107950</xdr:rowOff>
    </xdr:to>
    <xdr:sp macro="" textlink="">
      <xdr:nvSpPr>
        <xdr:cNvPr id="53" name="Suorakulmio 52">
          <a:extLst>
            <a:ext uri="{FF2B5EF4-FFF2-40B4-BE49-F238E27FC236}">
              <a16:creationId xmlns:a16="http://schemas.microsoft.com/office/drawing/2014/main" id="{52D8FF47-E18A-4A12-A6C5-6C63B4AA0813}"/>
            </a:ext>
          </a:extLst>
        </xdr:cNvPr>
        <xdr:cNvSpPr/>
      </xdr:nvSpPr>
      <xdr:spPr>
        <a:xfrm>
          <a:off x="10744200" y="18237200"/>
          <a:ext cx="6508750" cy="13906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717550</xdr:colOff>
      <xdr:row>132</xdr:row>
      <xdr:rowOff>50800</xdr:rowOff>
    </xdr:from>
    <xdr:to>
      <xdr:col>3</xdr:col>
      <xdr:colOff>1257550</xdr:colOff>
      <xdr:row>135</xdr:row>
      <xdr:rowOff>250</xdr:rowOff>
    </xdr:to>
    <xdr:sp macro="" textlink="">
      <xdr:nvSpPr>
        <xdr:cNvPr id="23" name="Ellipsi 22">
          <a:extLst>
            <a:ext uri="{FF2B5EF4-FFF2-40B4-BE49-F238E27FC236}">
              <a16:creationId xmlns:a16="http://schemas.microsoft.com/office/drawing/2014/main" id="{62FB225D-9AC6-480A-8D0F-6A5AF9AC2D85}"/>
            </a:ext>
          </a:extLst>
        </xdr:cNvPr>
        <xdr:cNvSpPr/>
      </xdr:nvSpPr>
      <xdr:spPr>
        <a:xfrm>
          <a:off x="10090150" y="26657300"/>
          <a:ext cx="540000" cy="540000"/>
        </a:xfrm>
        <a:prstGeom prst="ellipse">
          <a:avLst/>
        </a:prstGeom>
        <a:solidFill>
          <a:srgbClr val="364B9B"/>
        </a:solidFill>
        <a:ln w="38100">
          <a:solidFill>
            <a:srgbClr val="23D1BB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i-FI" sz="2800" b="1"/>
            <a:t>11</a:t>
          </a:r>
          <a:endParaRPr lang="fi-FI" sz="1600" b="1"/>
        </a:p>
      </xdr:txBody>
    </xdr:sp>
    <xdr:clientData/>
  </xdr:twoCellAnchor>
  <xdr:twoCellAnchor editAs="oneCell">
    <xdr:from>
      <xdr:col>3</xdr:col>
      <xdr:colOff>1390650</xdr:colOff>
      <xdr:row>97</xdr:row>
      <xdr:rowOff>19050</xdr:rowOff>
    </xdr:from>
    <xdr:to>
      <xdr:col>17</xdr:col>
      <xdr:colOff>553466</xdr:colOff>
      <xdr:row>106</xdr:row>
      <xdr:rowOff>190600</xdr:rowOff>
    </xdr:to>
    <xdr:pic>
      <xdr:nvPicPr>
        <xdr:cNvPr id="25" name="Kuva 24">
          <a:extLst>
            <a:ext uri="{FF2B5EF4-FFF2-40B4-BE49-F238E27FC236}">
              <a16:creationId xmlns:a16="http://schemas.microsoft.com/office/drawing/2014/main" id="{81221842-8540-3E27-522F-C5250B978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763250" y="19735800"/>
          <a:ext cx="19774916" cy="1943200"/>
        </a:xfrm>
        <a:prstGeom prst="rect">
          <a:avLst/>
        </a:prstGeom>
      </xdr:spPr>
    </xdr:pic>
    <xdr:clientData/>
  </xdr:twoCellAnchor>
  <xdr:twoCellAnchor>
    <xdr:from>
      <xdr:col>4</xdr:col>
      <xdr:colOff>1638300</xdr:colOff>
      <xdr:row>103</xdr:row>
      <xdr:rowOff>31750</xdr:rowOff>
    </xdr:from>
    <xdr:to>
      <xdr:col>4</xdr:col>
      <xdr:colOff>5581650</xdr:colOff>
      <xdr:row>106</xdr:row>
      <xdr:rowOff>139700</xdr:rowOff>
    </xdr:to>
    <xdr:sp macro="" textlink="">
      <xdr:nvSpPr>
        <xdr:cNvPr id="54" name="Suorakulmio 53">
          <a:extLst>
            <a:ext uri="{FF2B5EF4-FFF2-40B4-BE49-F238E27FC236}">
              <a16:creationId xmlns:a16="http://schemas.microsoft.com/office/drawing/2014/main" id="{7E22784F-F452-4586-99AB-AFDDFB962CBF}"/>
            </a:ext>
          </a:extLst>
        </xdr:cNvPr>
        <xdr:cNvSpPr/>
      </xdr:nvSpPr>
      <xdr:spPr>
        <a:xfrm>
          <a:off x="14732000" y="20929600"/>
          <a:ext cx="3943350" cy="6985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3</xdr:col>
      <xdr:colOff>1397000</xdr:colOff>
      <xdr:row>107</xdr:row>
      <xdr:rowOff>127000</xdr:rowOff>
    </xdr:from>
    <xdr:to>
      <xdr:col>17</xdr:col>
      <xdr:colOff>509014</xdr:colOff>
      <xdr:row>117</xdr:row>
      <xdr:rowOff>69948</xdr:rowOff>
    </xdr:to>
    <xdr:pic>
      <xdr:nvPicPr>
        <xdr:cNvPr id="26" name="Kuva 25">
          <a:extLst>
            <a:ext uri="{FF2B5EF4-FFF2-40B4-BE49-F238E27FC236}">
              <a16:creationId xmlns:a16="http://schemas.microsoft.com/office/drawing/2014/main" id="{8F2AA5C6-2761-ADB8-5F90-B9918747A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769600" y="21812250"/>
          <a:ext cx="19724114" cy="1911448"/>
        </a:xfrm>
        <a:prstGeom prst="rect">
          <a:avLst/>
        </a:prstGeom>
      </xdr:spPr>
    </xdr:pic>
    <xdr:clientData/>
  </xdr:twoCellAnchor>
  <xdr:twoCellAnchor>
    <xdr:from>
      <xdr:col>4</xdr:col>
      <xdr:colOff>5537200</xdr:colOff>
      <xdr:row>113</xdr:row>
      <xdr:rowOff>114300</xdr:rowOff>
    </xdr:from>
    <xdr:to>
      <xdr:col>5</xdr:col>
      <xdr:colOff>558800</xdr:colOff>
      <xdr:row>117</xdr:row>
      <xdr:rowOff>57150</xdr:rowOff>
    </xdr:to>
    <xdr:sp macro="" textlink="">
      <xdr:nvSpPr>
        <xdr:cNvPr id="56" name="Suorakulmio 55">
          <a:extLst>
            <a:ext uri="{FF2B5EF4-FFF2-40B4-BE49-F238E27FC236}">
              <a16:creationId xmlns:a16="http://schemas.microsoft.com/office/drawing/2014/main" id="{5EA6C65E-28A0-4BD9-AB31-256F03080899}"/>
            </a:ext>
          </a:extLst>
        </xdr:cNvPr>
        <xdr:cNvSpPr/>
      </xdr:nvSpPr>
      <xdr:spPr>
        <a:xfrm>
          <a:off x="18630900" y="22980650"/>
          <a:ext cx="3987800" cy="7302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3</xdr:col>
      <xdr:colOff>1397000</xdr:colOff>
      <xdr:row>117</xdr:row>
      <xdr:rowOff>177800</xdr:rowOff>
    </xdr:from>
    <xdr:to>
      <xdr:col>17</xdr:col>
      <xdr:colOff>540765</xdr:colOff>
      <xdr:row>127</xdr:row>
      <xdr:rowOff>101697</xdr:rowOff>
    </xdr:to>
    <xdr:pic>
      <xdr:nvPicPr>
        <xdr:cNvPr id="29" name="Kuva 28">
          <a:extLst>
            <a:ext uri="{FF2B5EF4-FFF2-40B4-BE49-F238E27FC236}">
              <a16:creationId xmlns:a16="http://schemas.microsoft.com/office/drawing/2014/main" id="{D4EE3DBE-3F14-2D63-DC36-012BC81E3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769600" y="23831550"/>
          <a:ext cx="19755865" cy="1892397"/>
        </a:xfrm>
        <a:prstGeom prst="rect">
          <a:avLst/>
        </a:prstGeom>
      </xdr:spPr>
    </xdr:pic>
    <xdr:clientData/>
  </xdr:twoCellAnchor>
  <xdr:twoCellAnchor>
    <xdr:from>
      <xdr:col>5</xdr:col>
      <xdr:colOff>527050</xdr:colOff>
      <xdr:row>123</xdr:row>
      <xdr:rowOff>165100</xdr:rowOff>
    </xdr:from>
    <xdr:to>
      <xdr:col>11</xdr:col>
      <xdr:colOff>552450</xdr:colOff>
      <xdr:row>127</xdr:row>
      <xdr:rowOff>107950</xdr:rowOff>
    </xdr:to>
    <xdr:sp macro="" textlink="">
      <xdr:nvSpPr>
        <xdr:cNvPr id="57" name="Suorakulmio 56">
          <a:extLst>
            <a:ext uri="{FF2B5EF4-FFF2-40B4-BE49-F238E27FC236}">
              <a16:creationId xmlns:a16="http://schemas.microsoft.com/office/drawing/2014/main" id="{1B4E7D1F-8836-42F1-B8AB-EDD7FA90FC70}"/>
            </a:ext>
          </a:extLst>
        </xdr:cNvPr>
        <xdr:cNvSpPr/>
      </xdr:nvSpPr>
      <xdr:spPr>
        <a:xfrm>
          <a:off x="22586950" y="24999950"/>
          <a:ext cx="3987800" cy="7302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3</xdr:col>
      <xdr:colOff>1377950</xdr:colOff>
      <xdr:row>128</xdr:row>
      <xdr:rowOff>114300</xdr:rowOff>
    </xdr:from>
    <xdr:to>
      <xdr:col>17</xdr:col>
      <xdr:colOff>521715</xdr:colOff>
      <xdr:row>138</xdr:row>
      <xdr:rowOff>69949</xdr:rowOff>
    </xdr:to>
    <xdr:pic>
      <xdr:nvPicPr>
        <xdr:cNvPr id="31" name="Kuva 30">
          <a:extLst>
            <a:ext uri="{FF2B5EF4-FFF2-40B4-BE49-F238E27FC236}">
              <a16:creationId xmlns:a16="http://schemas.microsoft.com/office/drawing/2014/main" id="{58CC0B30-5248-C561-17F1-B39C7A151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750550" y="25933400"/>
          <a:ext cx="19755865" cy="1924149"/>
        </a:xfrm>
        <a:prstGeom prst="rect">
          <a:avLst/>
        </a:prstGeom>
      </xdr:spPr>
    </xdr:pic>
    <xdr:clientData/>
  </xdr:twoCellAnchor>
  <xdr:twoCellAnchor>
    <xdr:from>
      <xdr:col>11</xdr:col>
      <xdr:colOff>457200</xdr:colOff>
      <xdr:row>134</xdr:row>
      <xdr:rowOff>120650</xdr:rowOff>
    </xdr:from>
    <xdr:to>
      <xdr:col>17</xdr:col>
      <xdr:colOff>482600</xdr:colOff>
      <xdr:row>138</xdr:row>
      <xdr:rowOff>63500</xdr:rowOff>
    </xdr:to>
    <xdr:sp macro="" textlink="">
      <xdr:nvSpPr>
        <xdr:cNvPr id="58" name="Suorakulmio 57">
          <a:extLst>
            <a:ext uri="{FF2B5EF4-FFF2-40B4-BE49-F238E27FC236}">
              <a16:creationId xmlns:a16="http://schemas.microsoft.com/office/drawing/2014/main" id="{90D3307E-51F1-4192-B935-D203723FDAAE}"/>
            </a:ext>
          </a:extLst>
        </xdr:cNvPr>
        <xdr:cNvSpPr/>
      </xdr:nvSpPr>
      <xdr:spPr>
        <a:xfrm>
          <a:off x="26479500" y="27120850"/>
          <a:ext cx="3987800" cy="7302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Kristian Nokelainen" refreshedDate="45351.656679745371" createdVersion="5" refreshedVersion="8" minRefreshableVersion="3" recordCount="0" supportSubquery="1" supportAdvancedDrill="1" xr:uid="{93B64B33-BB2D-42C0-9AE5-0ED31BFA048E}">
  <cacheSource type="external" connectionId="1"/>
  <cacheFields count="12">
    <cacheField name="[Asiointitiedot].[Sähköpostiosoite Luvat ja valvonta -palvelun herätteitä varten].[Sähköpostiosoite Luvat ja valvonta -palvelun herätteitä varten]" caption="Sähköpostiosoite Luvat ja valvonta -palvelun herätteitä varten" numFmtId="0" hierarchy="1" level="1">
      <sharedItems count="1">
        <s v="rtwyr"/>
      </sharedItems>
    </cacheField>
    <cacheField name="[Organisaatiotiedot].[Palvelua tarjoava organisaation tyyppi].[Palvelua tarjoava organisaation tyyppi]" caption="Palvelua tarjoava organisaation tyyppi" numFmtId="0" hierarchy="6" level="1">
      <sharedItems containsSemiMixedTypes="0" containsString="0" containsNumber="1" containsInteger="1" minValue="0" maxValue="0" count="1">
        <n v="0"/>
      </sharedItems>
      <extLst>
        <ext xmlns:x15="http://schemas.microsoft.com/office/spreadsheetml/2010/11/main" uri="{4F2E5C28-24EA-4eb8-9CBF-B6C8F9C3D259}">
          <x15:cachedUniqueNames>
            <x15:cachedUniqueName index="0" name="[Organisaatiotiedot].[Palvelua tarjoava organisaation tyyppi].&amp;[0]"/>
          </x15:cachedUniqueNames>
        </ext>
      </extLst>
    </cacheField>
    <cacheField name="[Organisaatiotiedot].[Palvelua tarjoavan organisaation Y-tunnus].[Palvelua tarjoavan organisaation Y-tunnus]" caption="Palvelua tarjoavan organisaation Y-tunnus" numFmtId="0" hierarchy="8" level="1">
      <sharedItems containsSemiMixedTypes="0" containsString="0" containsNumber="1" containsInteger="1" minValue="0" maxValue="0" count="1">
        <n v="0"/>
      </sharedItems>
      <extLst>
        <ext xmlns:x15="http://schemas.microsoft.com/office/spreadsheetml/2010/11/main" uri="{4F2E5C28-24EA-4eb8-9CBF-B6C8F9C3D259}">
          <x15:cachedUniqueNames>
            <x15:cachedUniqueName index="0" name="[Organisaatiotiedot].[Palvelua tarjoavan organisaation Y-tunnus].&amp;[0]"/>
          </x15:cachedUniqueNames>
        </ext>
      </extLst>
    </cacheField>
    <cacheField name="[Organisaatiotiedot].[Palvelua tarjoavan organisaation nimi].[Palvelua tarjoavan organisaation nimi]" caption="Palvelua tarjoavan organisaation nimi" numFmtId="0" hierarchy="7" level="1">
      <sharedItems containsSemiMixedTypes="0" containsString="0" containsNumber="1" containsInteger="1" minValue="0" maxValue="0" count="1">
        <n v="0"/>
      </sharedItems>
      <extLst>
        <ext xmlns:x15="http://schemas.microsoft.com/office/spreadsheetml/2010/11/main" uri="{4F2E5C28-24EA-4eb8-9CBF-B6C8F9C3D259}">
          <x15:cachedUniqueNames>
            <x15:cachedUniqueName index="0" name="[Organisaatiotiedot].[Palvelua tarjoavan organisaation nimi].&amp;[0]"/>
          </x15:cachedUniqueNames>
        </ext>
      </extLst>
    </cacheField>
    <cacheField name="[Organisaatiotiedot].[PTV-organisaatiotunniste].[PTV-organisaatiotunniste]" caption="PTV-organisaatiotunniste" numFmtId="0" hierarchy="9" level="1">
      <sharedItems containsSemiMixedTypes="0" containsString="0" containsNumber="1" containsInteger="1" minValue="0" maxValue="0" count="1">
        <n v="0"/>
      </sharedItems>
      <extLst>
        <ext xmlns:x15="http://schemas.microsoft.com/office/spreadsheetml/2010/11/main" uri="{4F2E5C28-24EA-4eb8-9CBF-B6C8F9C3D259}">
          <x15:cachedUniqueNames>
            <x15:cachedUniqueName index="0" name="[Organisaatiotiedot].[PTV-organisaatiotunniste].&amp;[0]"/>
          </x15:cachedUniqueNames>
        </ext>
      </extLst>
    </cacheField>
    <cacheField name="[tauluKäyttöönotettavatAsioinnit].[Käyttöönotettavan asioinnin tekninen tunniste].[Käyttöönotettavan asioinnin tekninen tunniste]" caption="Käyttöönotettavan asioinnin tekninen tunniste" numFmtId="0" hierarchy="18" level="1">
      <sharedItems count="1">
        <s v=""/>
      </sharedItems>
    </cacheField>
    <cacheField name="[Kunta-aluetiedot].[Kuntakoodit, jossa asointi otetaan käyttöön].[Kuntakoodit, jossa asointi otetaan käyttöön]" caption="Kuntakoodit, jossa asointi otetaan käyttöön" numFmtId="0" hierarchy="5" level="1">
      <sharedItems count="2">
        <s v=""/>
        <s v="#PUUTTUU!"/>
      </sharedItems>
    </cacheField>
    <cacheField name="[tauluKäyttöönotettavatAsioinnit].[Liittymistaso].[Liittymistaso]" caption="Liittymistaso" numFmtId="0" hierarchy="19" level="1">
      <sharedItems containsSemiMixedTypes="0" containsString="0" containsNumber="1" containsInteger="1" minValue="2" maxValue="2" count="1">
        <n v="2"/>
      </sharedItems>
      <extLst>
        <ext xmlns:x15="http://schemas.microsoft.com/office/spreadsheetml/2010/11/main" uri="{4F2E5C28-24EA-4eb8-9CBF-B6C8F9C3D259}">
          <x15:cachedUniqueNames>
            <x15:cachedUniqueName index="0" name="[tauluKäyttöönotettavatAsioinnit].[Liittymistaso].&amp;[2]"/>
          </x15:cachedUniqueNames>
        </ext>
      </extLst>
    </cacheField>
    <cacheField name="[tauluKäyttöönotettavatAsioinnit].[Sähköpostiosoite herätteitä varten].[Sähköpostiosoite herätteitä varten]" caption="Sähköpostiosoite herätteitä varten" numFmtId="0" hierarchy="20" level="1">
      <sharedItems containsSemiMixedTypes="0" containsString="0" containsNumber="1" containsInteger="1" minValue="0" maxValue="0" count="1">
        <n v="0"/>
      </sharedItems>
      <extLst>
        <ext xmlns:x15="http://schemas.microsoft.com/office/spreadsheetml/2010/11/main" uri="{4F2E5C28-24EA-4eb8-9CBF-B6C8F9C3D259}">
          <x15:cachedUniqueNames>
            <x15:cachedUniqueName index="0" name="[tauluKäyttöönotettavatAsioinnit].[Sähköpostiosoite herätteitä varten].&amp;[0]"/>
          </x15:cachedUniqueNames>
        </ext>
      </extLst>
    </cacheField>
    <cacheField name="[tauluKäyttöönotettavatAsioinnit].[PTV-asiointitunniste].[PTV-asiointitunniste]" caption="PTV-asiointitunniste" numFmtId="0" hierarchy="21" level="1">
      <sharedItems count="2">
        <s v=""/>
        <s v="0"/>
      </sharedItems>
    </cacheField>
    <cacheField name="[tauluKäyttöönotettavatAsioinnit].[Asioinnin aloituksen URL-osoite asiointipalvelussa (FI)].[Asioinnin aloituksen URL-osoite asiointipalvelussa (FI)]" caption="Asioinnin aloituksen URL-osoite asiointipalvelussa (FI)" numFmtId="0" hierarchy="22" level="1">
      <sharedItems count="2">
        <s v=""/>
        <s v="0"/>
      </sharedItems>
    </cacheField>
    <cacheField name="[tauluKäyttöönotettavatAsioinnit].[Asioinnin aloituksen URL-osoite asiointipalvelussa (SV)].[Asioinnin aloituksen URL-osoite asiointipalvelussa (SV)]" caption="Asioinnin aloituksen URL-osoite asiointipalvelussa (SV)" numFmtId="0" hierarchy="23" level="1">
      <sharedItems count="2">
        <s v=""/>
        <s v="0"/>
      </sharedItems>
    </cacheField>
  </cacheFields>
  <cacheHierarchies count="42">
    <cacheHierarchy uniqueName="[Asiointitiedot].[Käyttöönotettava asiointi]" caption="Käyttöönotettava asiointi" attribute="1" defaultMemberUniqueName="[Asiointitiedot].[Käyttöönotettava asiointi].[All]" allUniqueName="[Asiointitiedot].[Käyttöönotettava asiointi].[All]" dimensionUniqueName="[Asiointitiedot]" displayFolder="" count="0" memberValueDatatype="130" unbalanced="0"/>
    <cacheHierarchy uniqueName="[Asiointitiedot].[Sähköpostiosoite Luvat ja valvonta -palvelun herätteitä varten]" caption="Sähköpostiosoite Luvat ja valvonta -palvelun herätteitä varten" attribute="1" defaultMemberUniqueName="[Asiointitiedot].[Sähköpostiosoite Luvat ja valvonta -palvelun herätteitä varten].[All]" allUniqueName="[Asiointitiedot].[Sähköpostiosoite Luvat ja valvonta -palvelun herätteitä varten].[All]" dimensionUniqueName="[Asiointitiedot]" displayFolder="" count="2" memberValueDatatype="130" unbalanced="0">
      <fieldsUsage count="2">
        <fieldUsage x="-1"/>
        <fieldUsage x="0"/>
      </fieldsUsage>
    </cacheHierarchy>
    <cacheHierarchy uniqueName="[Asiointitiedot].[PTV verkkoasioinnin tunniste]" caption="PTV verkkoasioinnin tunniste" attribute="1" defaultMemberUniqueName="[Asiointitiedot].[PTV verkkoasioinnin tunniste].[All]" allUniqueName="[Asiointitiedot].[PTV verkkoasioinnin tunniste].[All]" dimensionUniqueName="[Asiointitiedot]" displayFolder="" count="0" memberValueDatatype="130" unbalanced="0"/>
    <cacheHierarchy uniqueName="[Asiointitiedot].[Asioinnin aloituksen URL-osoite asiointipalvelussa (suomenkielisen palvelun osoite)]" caption="Asioinnin aloituksen URL-osoite asiointipalvelussa (suomenkielisen palvelun osoite)" attribute="1" defaultMemberUniqueName="[Asiointitiedot].[Asioinnin aloituksen URL-osoite asiointipalvelussa (suomenkielisen palvelun osoite)].[All]" allUniqueName="[Asiointitiedot].[Asioinnin aloituksen URL-osoite asiointipalvelussa (suomenkielisen palvelun osoite)].[All]" dimensionUniqueName="[Asiointitiedot]" displayFolder="" count="0" memberValueDatatype="130" unbalanced="0"/>
    <cacheHierarchy uniqueName="[Kunta-aluetiedot].[Kunnat]" caption="Kunnat" attribute="1" defaultMemberUniqueName="[Kunta-aluetiedot].[Kunnat].[All]" allUniqueName="[Kunta-aluetiedot].[Kunnat].[All]" dimensionUniqueName="[Kunta-aluetiedot]" displayFolder="" count="0" memberValueDatatype="130" unbalanced="0"/>
    <cacheHierarchy uniqueName="[Kunta-aluetiedot].[Kuntakoodit, jossa asointi otetaan käyttöön]" caption="Kuntakoodit, jossa asointi otetaan käyttöön" attribute="1" defaultMemberUniqueName="[Kunta-aluetiedot].[Kuntakoodit, jossa asointi otetaan käyttöön].[All]" allUniqueName="[Kunta-aluetiedot].[Kuntakoodit, jossa asointi otetaan käyttöön].[All]" dimensionUniqueName="[Kunta-aluetiedot]" displayFolder="" count="2" memberValueDatatype="130" unbalanced="0">
      <fieldsUsage count="2">
        <fieldUsage x="-1"/>
        <fieldUsage x="6"/>
      </fieldsUsage>
    </cacheHierarchy>
    <cacheHierarchy uniqueName="[Organisaatiotiedot].[Palvelua tarjoava organisaation tyyppi]" caption="Palvelua tarjoava organisaation tyyppi" attribute="1" defaultMemberUniqueName="[Organisaatiotiedot].[Palvelua tarjoava organisaation tyyppi].[All]" allUniqueName="[Organisaatiotiedot].[Palvelua tarjoava organisaation tyyppi].[All]" dimensionUniqueName="[Organisaatiotiedot]" displayFolder="" count="2" memberValueDatatype="20" unbalanced="0">
      <fieldsUsage count="2">
        <fieldUsage x="-1"/>
        <fieldUsage x="1"/>
      </fieldsUsage>
    </cacheHierarchy>
    <cacheHierarchy uniqueName="[Organisaatiotiedot].[Palvelua tarjoavan organisaation nimi]" caption="Palvelua tarjoavan organisaation nimi" attribute="1" defaultMemberUniqueName="[Organisaatiotiedot].[Palvelua tarjoavan organisaation nimi].[All]" allUniqueName="[Organisaatiotiedot].[Palvelua tarjoavan organisaation nimi].[All]" dimensionUniqueName="[Organisaatiotiedot]" displayFolder="" count="2" memberValueDatatype="20" unbalanced="0">
      <fieldsUsage count="2">
        <fieldUsage x="-1"/>
        <fieldUsage x="3"/>
      </fieldsUsage>
    </cacheHierarchy>
    <cacheHierarchy uniqueName="[Organisaatiotiedot].[Palvelua tarjoavan organisaation Y-tunnus]" caption="Palvelua tarjoavan organisaation Y-tunnus" attribute="1" defaultMemberUniqueName="[Organisaatiotiedot].[Palvelua tarjoavan organisaation Y-tunnus].[All]" allUniqueName="[Organisaatiotiedot].[Palvelua tarjoavan organisaation Y-tunnus].[All]" dimensionUniqueName="[Organisaatiotiedot]" displayFolder="" count="2" memberValueDatatype="20" unbalanced="0">
      <fieldsUsage count="2">
        <fieldUsage x="-1"/>
        <fieldUsage x="2"/>
      </fieldsUsage>
    </cacheHierarchy>
    <cacheHierarchy uniqueName="[Organisaatiotiedot].[PTV-organisaatiotunniste]" caption="PTV-organisaatiotunniste" attribute="1" defaultMemberUniqueName="[Organisaatiotiedot].[PTV-organisaatiotunniste].[All]" allUniqueName="[Organisaatiotiedot].[PTV-organisaatiotunniste].[All]" dimensionUniqueName="[Organisaatiotiedot]" displayFolder="" count="2" memberValueDatatype="20" unbalanced="0">
      <fieldsUsage count="2">
        <fieldUsage x="-1"/>
        <fieldUsage x="4"/>
      </fieldsUsage>
    </cacheHierarchy>
    <cacheHierarchy uniqueName="[tauluAlueet].[Hyvinvointialue]" caption="Hyvinvointialue" attribute="1" defaultMemberUniqueName="[tauluAlueet].[Hyvinvointialue].[All]" allUniqueName="[tauluAlueet].[Hyvinvointialue].[All]" dimensionUniqueName="[tauluAlueet]" displayFolder="" count="0" memberValueDatatype="130" unbalanced="0"/>
    <cacheHierarchy uniqueName="[tauluAlueet].[Poliisilaitos]" caption="Poliisilaitos" attribute="1" defaultMemberUniqueName="[tauluAlueet].[Poliisilaitos].[All]" allUniqueName="[tauluAlueet].[Poliisilaitos].[All]" dimensionUniqueName="[tauluAlueet]" displayFolder="" count="0" memberValueDatatype="130" unbalanced="0"/>
    <cacheHierarchy uniqueName="[tauluAlueet].[kunta-alue]" caption="kunta-alue" attribute="1" defaultMemberUniqueName="[tauluAlueet].[kunta-alue].[All]" allUniqueName="[tauluAlueet].[kunta-alue].[All]" dimensionUniqueName="[tauluAlueet]" displayFolder="" count="0" memberValueDatatype="130" unbalanced="0"/>
    <cacheHierarchy uniqueName="[tauluAlueet].[Kuntakoodi]" caption="Kuntakoodi" attribute="1" defaultMemberUniqueName="[tauluAlueet].[Kuntakoodi].[All]" allUniqueName="[tauluAlueet].[Kuntakoodi].[All]" dimensionUniqueName="[tauluAlueet]" displayFolder="" count="0" memberValueDatatype="130" unbalanced="0"/>
    <cacheHierarchy uniqueName="[tauluAsiointitiedot].[Asiointi]" caption="Asiointi" attribute="1" defaultMemberUniqueName="[tauluAsiointitiedot].[Asiointi].[All]" allUniqueName="[tauluAsiointitiedot].[Asiointi].[All]" dimensionUniqueName="[tauluAsiointitiedot]" displayFolder="" count="0" memberValueDatatype="130" unbalanced="0"/>
    <cacheHierarchy uniqueName="[tauluAsiointitiedot].[Käyttöönotettavan asioinnin tekninen tunniste]" caption="Käyttöönotettavan asioinnin tekninen tunniste" attribute="1" defaultMemberUniqueName="[tauluAsiointitiedot].[Käyttöönotettavan asioinnin tekninen tunniste].[All]" allUniqueName="[tauluAsiointitiedot].[Käyttöönotettavan asioinnin tekninen tunniste].[All]" dimensionUniqueName="[tauluAsiointitiedot]" displayFolder="" count="0" memberValueDatatype="130" unbalanced="0"/>
    <cacheHierarchy uniqueName="[tauluAsiointitiedot].[Viranomainen]" caption="Viranomainen" attribute="1" defaultMemberUniqueName="[tauluAsiointitiedot].[Viranomainen].[All]" allUniqueName="[tauluAsiointitiedot].[Viranomainen].[All]" dimensionUniqueName="[tauluAsiointitiedot]" displayFolder="" count="0" memberValueDatatype="130" unbalanced="0"/>
    <cacheHierarchy uniqueName="[tauluKäyttöönotettavatAsioinnit].[Asiointi]" caption="Asiointi" attribute="1" defaultMemberUniqueName="[tauluKäyttöönotettavatAsioinnit].[Asiointi].[All]" allUniqueName="[tauluKäyttöönotettavatAsioinnit].[Asiointi].[All]" dimensionUniqueName="[tauluKäyttöönotettavatAsioinnit]" displayFolder="" count="0" memberValueDatatype="20" unbalanced="0"/>
    <cacheHierarchy uniqueName="[tauluKäyttöönotettavatAsioinnit].[Käyttöönotettavan asioinnin tekninen tunniste]" caption="Käyttöönotettavan asioinnin tekninen tunniste" attribute="1" defaultMemberUniqueName="[tauluKäyttöönotettavatAsioinnit].[Käyttöönotettavan asioinnin tekninen tunniste].[All]" allUniqueName="[tauluKäyttöönotettavatAsioinnit].[Käyttöönotettavan asioinnin tekninen tunniste].[All]" dimensionUniqueName="[tauluKäyttöönotettavatAsioinnit]" displayFolder="" count="2" memberValueDatatype="130" unbalanced="0">
      <fieldsUsage count="2">
        <fieldUsage x="-1"/>
        <fieldUsage x="5"/>
      </fieldsUsage>
    </cacheHierarchy>
    <cacheHierarchy uniqueName="[tauluKäyttöönotettavatAsioinnit].[Liittymistaso]" caption="Liittymistaso" attribute="1" defaultMemberUniqueName="[tauluKäyttöönotettavatAsioinnit].[Liittymistaso].[All]" allUniqueName="[tauluKäyttöönotettavatAsioinnit].[Liittymistaso].[All]" dimensionUniqueName="[tauluKäyttöönotettavatAsioinnit]" displayFolder="" count="2" memberValueDatatype="20" unbalanced="0">
      <fieldsUsage count="2">
        <fieldUsage x="-1"/>
        <fieldUsage x="7"/>
      </fieldsUsage>
    </cacheHierarchy>
    <cacheHierarchy uniqueName="[tauluKäyttöönotettavatAsioinnit].[Sähköpostiosoite herätteitä varten]" caption="Sähköpostiosoite herätteitä varten" attribute="1" defaultMemberUniqueName="[tauluKäyttöönotettavatAsioinnit].[Sähköpostiosoite herätteitä varten].[All]" allUniqueName="[tauluKäyttöönotettavatAsioinnit].[Sähköpostiosoite herätteitä varten].[All]" dimensionUniqueName="[tauluKäyttöönotettavatAsioinnit]" displayFolder="" count="2" memberValueDatatype="20" unbalanced="0">
      <fieldsUsage count="2">
        <fieldUsage x="-1"/>
        <fieldUsage x="8"/>
      </fieldsUsage>
    </cacheHierarchy>
    <cacheHierarchy uniqueName="[tauluKäyttöönotettavatAsioinnit].[PTV-asiointitunniste]" caption="PTV-asiointitunniste" attribute="1" defaultMemberUniqueName="[tauluKäyttöönotettavatAsioinnit].[PTV-asiointitunniste].[All]" allUniqueName="[tauluKäyttöönotettavatAsioinnit].[PTV-asiointitunniste].[All]" dimensionUniqueName="[tauluKäyttöönotettavatAsioinnit]" displayFolder="" count="2" memberValueDatatype="130" unbalanced="0">
      <fieldsUsage count="2">
        <fieldUsage x="-1"/>
        <fieldUsage x="9"/>
      </fieldsUsage>
    </cacheHierarchy>
    <cacheHierarchy uniqueName="[tauluKäyttöönotettavatAsioinnit].[Asioinnin aloituksen URL-osoite asiointipalvelussa (FI)]" caption="Asioinnin aloituksen URL-osoite asiointipalvelussa (FI)" attribute="1" defaultMemberUniqueName="[tauluKäyttöönotettavatAsioinnit].[Asioinnin aloituksen URL-osoite asiointipalvelussa (FI)].[All]" allUniqueName="[tauluKäyttöönotettavatAsioinnit].[Asioinnin aloituksen URL-osoite asiointipalvelussa (FI)].[All]" dimensionUniqueName="[tauluKäyttöönotettavatAsioinnit]" displayFolder="" count="2" memberValueDatatype="130" unbalanced="0">
      <fieldsUsage count="2">
        <fieldUsage x="-1"/>
        <fieldUsage x="10"/>
      </fieldsUsage>
    </cacheHierarchy>
    <cacheHierarchy uniqueName="[tauluKäyttöönotettavatAsioinnit].[Asioinnin aloituksen URL-osoite asiointipalvelussa (SV)]" caption="Asioinnin aloituksen URL-osoite asiointipalvelussa (SV)" attribute="1" defaultMemberUniqueName="[tauluKäyttöönotettavatAsioinnit].[Asioinnin aloituksen URL-osoite asiointipalvelussa (SV)].[All]" allUniqueName="[tauluKäyttöönotettavatAsioinnit].[Asioinnin aloituksen URL-osoite asiointipalvelussa (SV)].[All]" dimensionUniqueName="[tauluKäyttöönotettavatAsioinnit]" displayFolder="" count="2" memberValueDatatype="130" unbalanced="0">
      <fieldsUsage count="2">
        <fieldUsage x="-1"/>
        <fieldUsage x="11"/>
      </fieldsUsage>
    </cacheHierarchy>
    <cacheHierarchy uniqueName="[tauluValitutAsioinnit].[Käyttöönotettava asiointi]" caption="Käyttöönotettava asiointi" attribute="1" defaultMemberUniqueName="[tauluValitutAsioinnit].[Käyttöönotettava asiointi].[All]" allUniqueName="[tauluValitutAsioinnit].[Käyttöönotettava asiointi].[All]" dimensionUniqueName="[tauluValitutAsioinnit]" displayFolder="" count="0" memberValueDatatype="130" unbalanced="0"/>
    <cacheHierarchy uniqueName="[tauluValitutAsioinnit].[Sähköpostiosoite Luvat ja valvonta -palvelun herätteitä varten]" caption="Sähköpostiosoite Luvat ja valvonta -palvelun herätteitä varten" attribute="1" defaultMemberUniqueName="[tauluValitutAsioinnit].[Sähköpostiosoite Luvat ja valvonta -palvelun herätteitä varten].[All]" allUniqueName="[tauluValitutAsioinnit].[Sähköpostiosoite Luvat ja valvonta -palvelun herätteitä varten].[All]" dimensionUniqueName="[tauluValitutAsioinnit]" displayFolder="" count="0" memberValueDatatype="130" unbalanced="0"/>
    <cacheHierarchy uniqueName="[tauluValitutAsioinnit].[PTV verkkoasioinnin tunniste]" caption="PTV verkkoasioinnin tunniste" attribute="1" defaultMemberUniqueName="[tauluValitutAsioinnit].[PTV verkkoasioinnin tunniste].[All]" allUniqueName="[tauluValitutAsioinnit].[PTV verkkoasioinnin tunniste].[All]" dimensionUniqueName="[tauluValitutAsioinnit]" displayFolder="" count="0" memberValueDatatype="130" unbalanced="0"/>
    <cacheHierarchy uniqueName="[tauluValitutAsioinnit].[Asioinnin aloituksen URL-osoite asiointipalvelussa (suomenkielisen palvelun osoite)]" caption="Asioinnin aloituksen URL-osoite asiointipalvelussa (suomenkielisen palvelun osoite)" attribute="1" defaultMemberUniqueName="[tauluValitutAsioinnit].[Asioinnin aloituksen URL-osoite asiointipalvelussa (suomenkielisen palvelun osoite)].[All]" allUniqueName="[tauluValitutAsioinnit].[Asioinnin aloituksen URL-osoite asiointipalvelussa (suomenkielisen palvelun osoite)].[All]" dimensionUniqueName="[tauluValitutAsioinnit]" displayFolder="" count="0" memberValueDatatype="130" unbalanced="0"/>
    <cacheHierarchy uniqueName="[Measures].[__XL_Count Taulukko3]" caption="__XL_Count Taulukko3" measure="1" displayFolder="" measureGroup="Kunta-aluetiedot" count="0" hidden="1"/>
    <cacheHierarchy uniqueName="[Measures].[__XL_Count Alue]" caption="__XL_Count Alue" measure="1" displayFolder="" measureGroup="Organisaatiotiedot" count="0" hidden="1"/>
    <cacheHierarchy uniqueName="[Measures].[__XL_Count Alue 1]" caption="__XL_Count Alue 1" measure="1" displayFolder="" measureGroup="Asiointitiedot" count="0" hidden="1"/>
    <cacheHierarchy uniqueName="[Measures].[__XL_Count tauluAsiointitiedot]" caption="__XL_Count tauluAsiointitiedot" measure="1" displayFolder="" measureGroup="tauluAsiointitiedot" count="0" hidden="1"/>
    <cacheHierarchy uniqueName="[Measures].[__XL_Count Taulukko22]" caption="__XL_Count Taulukko22" measure="1" displayFolder="" measureGroup="tauluValitutAsioinnit" count="0" hidden="1"/>
    <cacheHierarchy uniqueName="[Measures].[__XL_Count tauluAlueet]" caption="__XL_Count tauluAlueet" measure="1" displayFolder="" measureGroup="tauluAlueet" count="0" hidden="1"/>
    <cacheHierarchy uniqueName="[Measures].[__XL_Count tauluKäyttöönotettavatAsioinnit]" caption="__XL_Count tauluKäyttöönotettavatAsioinnit" measure="1" displayFolder="" measureGroup="tauluKäyttöönotettavatAsioinnit" count="0" hidden="1"/>
    <cacheHierarchy uniqueName="[Measures].[__Mittayksikköjä ei ole määritetty]" caption="__Mittayksikköjä ei ole määritetty" measure="1" displayFolder="" count="0" hidden="1"/>
    <cacheHierarchy uniqueName="[Measures].[Määrä – Palvelua tarjoava organisaation tyyppi]" caption="Määrä – Palvelua tarjoava organisaation tyyppi" measure="1" displayFolder="" measureGroup="Organisaatiotiedot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Määrä Käyttöönotettava asiointi]" caption="Määrä Käyttöönotettava asiointi" measure="1" displayFolder="" measureGroup="Asiointitiedot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Määrä – Kuntakoodit, jossa asointi otetaan käyttöön]" caption="Määrä – Kuntakoodit, jossa asointi otetaan käyttöön" measure="1" displayFolder="" measureGroup="Kunta-aluetiedot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Määrä – Palvelua tarjoavan organisaation Y-tunnus]" caption="Määrä – Palvelua tarjoavan organisaation Y-tunnus" measure="1" displayFolder="" measureGroup="Organisaatiotiedot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Määrä – Palvelua tarjoavan organisaation nimi]" caption="Määrä – Palvelua tarjoavan organisaation nimi" measure="1" displayFolder="" measureGroup="Organisaatiotiedot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ma Liittymistaso]" caption="Summa Liittymistaso" measure="1" displayFolder="" measureGroup="tauluKäyttöönotettavatAsioinnit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8">
    <dimension name="Asiointitiedot" uniqueName="[Asiointitiedot]" caption="Asiointitiedot"/>
    <dimension name="Kunta-aluetiedot" uniqueName="[Kunta-aluetiedot]" caption="Kunta-aluetiedot"/>
    <dimension measure="1" name="Measures" uniqueName="[Measures]" caption="Measures"/>
    <dimension name="Organisaatiotiedot" uniqueName="[Organisaatiotiedot]" caption="Organisaatiotiedot"/>
    <dimension name="tauluAlueet" uniqueName="[tauluAlueet]" caption="tauluAlueet"/>
    <dimension name="tauluAsiointitiedot" uniqueName="[tauluAsiointitiedot]" caption="tauluAsiointitiedot"/>
    <dimension name="tauluKäyttöönotettavatAsioinnit" uniqueName="[tauluKäyttöönotettavatAsioinnit]" caption="tauluKäyttöönotettavatAsioinnit"/>
    <dimension name="tauluValitutAsioinnit" uniqueName="[tauluValitutAsioinnit]" caption="tauluValitutAsioinnit"/>
  </dimensions>
  <measureGroups count="7">
    <measureGroup name="Asiointitiedot" caption="Asiointitiedot"/>
    <measureGroup name="Kunta-aluetiedot" caption="Kunta-aluetiedot"/>
    <measureGroup name="Organisaatiotiedot" caption="Organisaatiotiedot"/>
    <measureGroup name="tauluAlueet" caption="tauluAlueet"/>
    <measureGroup name="tauluAsiointitiedot" caption="tauluAsiointitiedot"/>
    <measureGroup name="tauluKäyttöönotettavatAsioinnit" caption="tauluKäyttöönotettavatAsioinnit"/>
    <measureGroup name="tauluValitutAsioinnit" caption="tauluValitutAsioinnit"/>
  </measureGroups>
  <maps count="7">
    <map measureGroup="0" dimension="0"/>
    <map measureGroup="1" dimension="1"/>
    <map measureGroup="2" dimension="3"/>
    <map measureGroup="3" dimension="4"/>
    <map measureGroup="4" dimension="5"/>
    <map measureGroup="5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A653D0-1DD2-4DF3-BBE4-95AAB04F9A0F}" name="Tiedot" cacheId="1" applyNumberFormats="0" applyBorderFormats="0" applyFontFormats="0" applyPatternFormats="0" applyAlignmentFormats="0" applyWidthHeightFormats="1" dataCaption="Arvot" showMissing="0" tag="85025f81-3618-4eb5-bedf-885d33a2e14c" updatedVersion="8" minRefreshableVersion="3" showDrill="0" useAutoFormatting="1" subtotalHiddenItems="1" rowGrandTotals="0" colGrandTotals="0" itemPrintTitles="1" createdVersion="5" indent="0" compact="0" compactData="0" multipleFieldFilters="0">
  <location ref="A1:K5" firstHeaderRow="1" firstDataRow="1" firstDataCol="11"/>
  <pivotFields count="12">
    <pivotField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Liittymistapa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1">
    <field x="1"/>
    <field x="2"/>
    <field x="3"/>
    <field x="4"/>
    <field x="5"/>
    <field x="6"/>
    <field x="7"/>
    <field x="8"/>
    <field x="9"/>
    <field x="10"/>
    <field x="11"/>
  </rowFields>
  <rowItems count="4">
    <i>
      <x/>
      <x/>
      <x/>
      <x/>
      <x/>
      <x/>
      <x/>
      <x/>
      <x/>
      <x/>
      <x/>
    </i>
    <i r="8">
      <x v="1"/>
      <x v="1"/>
      <x v="1"/>
    </i>
    <i r="5">
      <x v="1"/>
      <x/>
      <x/>
      <x/>
      <x/>
      <x/>
    </i>
    <i r="8">
      <x v="1"/>
      <x v="1"/>
      <x v="1"/>
    </i>
  </rowItems>
  <formats count="11">
    <format dxfId="10">
      <pivotArea field="1" type="button" dataOnly="0" labelOnly="1" outline="0" axis="axisRow" fieldPosition="0"/>
    </format>
    <format dxfId="9">
      <pivotArea field="2" type="button" dataOnly="0" labelOnly="1" outline="0" axis="axisRow" fieldPosition="1"/>
    </format>
    <format dxfId="8">
      <pivotArea field="3" type="button" dataOnly="0" labelOnly="1" outline="0" axis="axisRow" fieldPosition="2"/>
    </format>
    <format dxfId="7">
      <pivotArea field="4" type="button" dataOnly="0" labelOnly="1" outline="0" axis="axisRow" fieldPosition="3"/>
    </format>
    <format dxfId="6">
      <pivotArea field="5" type="button" dataOnly="0" labelOnly="1" outline="0" axis="axisRow" fieldPosition="4"/>
    </format>
    <format dxfId="5">
      <pivotArea field="6" type="button" dataOnly="0" labelOnly="1" outline="0" axis="axisRow" fieldPosition="5"/>
    </format>
    <format dxfId="4">
      <pivotArea field="7" type="button" dataOnly="0" labelOnly="1" outline="0" axis="axisRow" fieldPosition="6"/>
    </format>
    <format dxfId="3">
      <pivotArea field="8" type="button" dataOnly="0" labelOnly="1" outline="0" axis="axisRow" fieldPosition="7"/>
    </format>
    <format dxfId="2">
      <pivotArea field="9" type="button" dataOnly="0" labelOnly="1" outline="0" axis="axisRow" fieldPosition="8"/>
    </format>
    <format dxfId="1">
      <pivotArea field="10" type="button" dataOnly="0" labelOnly="1" outline="0" axis="axisRow" fieldPosition="9"/>
    </format>
    <format dxfId="0">
      <pivotArea field="11" type="button" dataOnly="0" labelOnly="1" outline="0" axis="axisRow" fieldPosition="10"/>
    </format>
  </formats>
  <pivotHierarchies count="4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Litteä pivot-tyyli" showRowHeaders="1" showColHeaders="1" showRowStripes="1" showColStripes="0" showLastColumn="1"/>
  <rowHierarchiesUsage count="11">
    <rowHierarchyUsage hierarchyUsage="6"/>
    <rowHierarchyUsage hierarchyUsage="8"/>
    <rowHierarchyUsage hierarchyUsage="7"/>
    <rowHierarchyUsage hierarchyUsage="9"/>
    <rowHierarchyUsage hierarchyUsage="18"/>
    <rowHierarchyUsage hierarchyUsage="5"/>
    <rowHierarchyUsage hierarchyUsage="19"/>
    <rowHierarchyUsage hierarchyUsage="20"/>
    <rowHierarchyUsage hierarchyUsage="21"/>
    <rowHierarchyUsage hierarchyUsage="22"/>
    <rowHierarchyUsage hierarchyUsage="23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Asiointitiedot]"/>
        <x15:activeTabTopLevelEntity name="[Kunta-aluetiedot]"/>
        <x15:activeTabTopLevelEntity name="[Organisaatiotiedot]"/>
        <x15:activeTabTopLevelEntity name="[tauluAsiointitiedot]"/>
        <x15:activeTabTopLevelEntity name="[tauluValitutAsioinnit]"/>
        <x15:activeTabTopLevelEntity name="[tauluAlueet]"/>
        <x15:activeTabTopLevelEntity name="[tauluKäyttöönotettavatAsioinni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F02B1C6-C8B3-4784-B5C2-4D3AAB112635}" name="tauluAsiointitiedot" displayName="tauluAsiointitiedot" ref="A1:C7" totalsRowShown="0" headerRowDxfId="25">
  <autoFilter ref="A1:C7" xr:uid="{7F02B1C6-C8B3-4784-B5C2-4D3AAB112635}">
    <filterColumn colId="0" hiddenButton="1"/>
    <filterColumn colId="1" hiddenButton="1"/>
    <filterColumn colId="2" hiddenButton="1"/>
  </autoFilter>
  <tableColumns count="3">
    <tableColumn id="1" xr3:uid="{95F9E5D1-FBE8-4D6D-BAED-673FEB4DC822}" name="Asiointi" dataDxfId="24"/>
    <tableColumn id="2" xr3:uid="{135562B9-3BD1-4DF2-BEE7-ACB6662B80D0}" name="Käyttöönotettavan asioinnin tekninen tunniste"/>
    <tableColumn id="3" xr3:uid="{B6E7C698-00EF-4D11-83D7-DDC063467C3F}" name="Viranomainen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ADACDD-168D-43DD-A050-5C0819EAB5D4}" name="tauluOrganisaatioTiedot" displayName="tauluOrganisaatioTiedot" ref="A26:E59" totalsRowShown="0" headerRowDxfId="23">
  <autoFilter ref="A26:E59" xr:uid="{8DADACDD-168D-43DD-A050-5C0819EAB5D4}"/>
  <tableColumns count="5">
    <tableColumn id="1" xr3:uid="{9E5DE1DD-245E-445C-8B6D-172C2FC4B1FD}" name="OrganisaatioNimi"/>
    <tableColumn id="2" xr3:uid="{BBC1C93B-FBF0-46A5-88CE-245AE4A6C81B}" name="OrganisaatioPTV-tunniste" dataDxfId="22">
      <calculatedColumnFormula>RIGHT(C27,36)</calculatedColumnFormula>
    </tableColumn>
    <tableColumn id="3" xr3:uid="{D8079B20-2E17-4F14-A7BB-99D2C9088CCA}" name="PTV-osoite"/>
    <tableColumn id="4" xr3:uid="{5935D2F9-3D75-418C-8524-AE704E2F7F8B}" name="Y-tunnus"/>
    <tableColumn id="5" xr3:uid="{8ED1CE53-922B-49BD-8029-A2B48C22BDEB}" name="OrganisaatioTyyppi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53ED8EF-C436-4ADE-922A-29392083696B}" name="tauluHyvinvointialue" displayName="tauluHyvinvointialue" ref="A1:A23" totalsRowShown="0">
  <autoFilter ref="A1:A23" xr:uid="{253ED8EF-C436-4ADE-922A-29392083696B}">
    <filterColumn colId="0" hiddenButton="1"/>
  </autoFilter>
  <tableColumns count="1">
    <tableColumn id="1" xr3:uid="{ED3950C0-0CCF-433F-AE25-A365B507E0BC}" name="Hyvinvointialue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D3F854A-3559-4F81-AA5E-B5476A656012}" name="tauluPoliisilaitos" displayName="tauluPoliisilaitos" ref="B1:B12" totalsRowShown="0">
  <autoFilter ref="B1:B12" xr:uid="{CD3F854A-3559-4F81-AA5E-B5476A656012}">
    <filterColumn colId="0" hiddenButton="1"/>
  </autoFilter>
  <tableColumns count="1">
    <tableColumn id="1" xr3:uid="{4B176832-E986-45D6-B626-A18411AC96DC}" name="Poliisilaito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C81222-47D5-47D7-A545-7BBE96841152}" name="tauluAlueet" displayName="tauluAlueet" ref="A1:D293" totalsRowShown="0" headerRowDxfId="21">
  <autoFilter ref="A1:D293" xr:uid="{6135D5A0-34DB-4B33-BC0C-F9077127FC03}"/>
  <sortState xmlns:xlrd2="http://schemas.microsoft.com/office/spreadsheetml/2017/richdata2" ref="A2:D293">
    <sortCondition ref="C1:C293"/>
  </sortState>
  <tableColumns count="4">
    <tableColumn id="2" xr3:uid="{E3F4AEE5-5BD1-49E9-94FE-09A1EBADA356}" name="Hyvinvointialue"/>
    <tableColumn id="3" xr3:uid="{36A6DADA-55FE-4FFE-8604-B84286FDA71F}" name="Poliisilaitos" dataDxfId="20"/>
    <tableColumn id="4" xr3:uid="{F024F30B-2027-48AD-9AE6-605F8FA2B936}" name="kunta-alue" dataDxfId="19"/>
    <tableColumn id="5" xr3:uid="{3434D7E7-A379-4594-A93E-9D485CD0AB95}" name="Kuntakoodi" dataDxfId="1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4FCA546-5E8F-49CB-B248-D044CBC56508}" name="Taulukko3" displayName="Taulukko3" ref="F2:G102" totalsRowShown="0" headerRowDxfId="17">
  <autoFilter ref="F2:G102" xr:uid="{24FCA546-5E8F-49CB-B248-D044CBC56508}"/>
  <tableColumns count="2">
    <tableColumn id="1" xr3:uid="{E505431D-E437-4F8F-9DA6-3E8ACDB8B4D5}" name="Kunnat"/>
    <tableColumn id="2" xr3:uid="{C7B60FB3-B029-42AB-A10A-281418D95334}" name="Kuntakoodit, jossa asointi otetaan käyttöön" dataDxfId="16">
      <calculatedColumnFormula>IF(Liittymislomake!A12="","",VLOOKUP(Liittymislomake!A12,Alueet!$C$2:$D$293,2,FALSE))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5F2FE61-318E-4335-A211-2363AEE09F3D}" name="Taulukko24" displayName="Taulukko24" ref="I2:L3" totalsRowShown="0">
  <autoFilter ref="I2:L3" xr:uid="{55F2FE61-318E-4335-A211-2363AEE09F3D}"/>
  <tableColumns count="4">
    <tableColumn id="1" xr3:uid="{3D37CB27-5907-4806-A595-AE7FD3AA9394}" name="Palvelua tarjoava organisaation tyyppi">
      <calculatedColumnFormula>Liittymislomake!B3</calculatedColumnFormula>
    </tableColumn>
    <tableColumn id="2" xr3:uid="{02715BF0-058D-4E8D-8478-6A8EB835A945}" name="Palvelua tarjoavan organisaation nimi">
      <calculatedColumnFormula>Liittymislomake!B4</calculatedColumnFormula>
    </tableColumn>
    <tableColumn id="3" xr3:uid="{B8663D57-3EB1-4D75-AA09-6BED8FD724C7}" name="Palvelua tarjoavan organisaation Y-tunnus">
      <calculatedColumnFormula>Liittymislomake!#REF!</calculatedColumnFormula>
    </tableColumn>
    <tableColumn id="4" xr3:uid="{54F3AF56-0345-4BC8-86AA-A65E5ABC521F}" name="PTV-organisaatiotunniste">
      <calculatedColumnFormula>Liittymislomake!B6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CBCF726-D2E7-4743-943C-97537FBC055B}" name="tauluKäyttöönotettavatAsioinnit" displayName="tauluKäyttöönotettavatAsioinnit" ref="N2:T346" totalsRowShown="0" headerRowDxfId="15">
  <autoFilter ref="N2:T346" xr:uid="{ECBCF726-D2E7-4743-943C-97537FBC055B}"/>
  <tableColumns count="7">
    <tableColumn id="1" xr3:uid="{01F8311E-6515-4C14-B793-B8756E5596DD}" name="Asiointi">
      <calculatedColumnFormula>Liittymislomake!A40</calculatedColumnFormula>
    </tableColumn>
    <tableColumn id="2" xr3:uid="{7DBE8988-4FB9-4C05-8497-CE496E0C6DF6}" name="Käyttöönotettavan asioinnin tekninen tunniste">
      <calculatedColumnFormula>IF(Liittymislomake!A40="","",VLOOKUP(Liittymislomake!A40,tauluAsiointitiedot[],2,FALSE))</calculatedColumnFormula>
    </tableColumn>
    <tableColumn id="3" xr3:uid="{37FE5063-43E3-4635-A170-E28E1EB5885C}" name="Liittymistaso" dataDxfId="14">
      <calculatedColumnFormula>IF(Liittymislomake!C40="",2,1)</calculatedColumnFormula>
    </tableColumn>
    <tableColumn id="4" xr3:uid="{81DC8AE6-91EE-41C7-BF75-2837C8A77C0D}" name="Sähköpostiosoite herätteitä varten">
      <calculatedColumnFormula>Liittymislomake!B40</calculatedColumnFormula>
    </tableColumn>
    <tableColumn id="5" xr3:uid="{E07CB16F-B180-447D-9C95-AF0EA7DB90DF}" name="PTV-asiointitunniste" dataDxfId="13">
      <calculatedColumnFormula>IF(R4=0,"",Liittymislomake!C40)</calculatedColumnFormula>
    </tableColumn>
    <tableColumn id="6" xr3:uid="{D62B0DB8-0191-49C3-BA80-1437DCF4C0BC}" name="Asioinnin aloituksen URL-osoite asiointipalvelussa (FI)" dataDxfId="12">
      <calculatedColumnFormula>IF(S4=0,"",Liittymislomake!D40)</calculatedColumnFormula>
    </tableColumn>
    <tableColumn id="7" xr3:uid="{26544045-56AF-4818-8451-D12B5921E1E4}" name="Asioinnin aloituksen URL-osoite asiointipalvelussa (SV)" dataDxfId="11">
      <calculatedColumnFormula>IF(T4=0,"",Liittymislomake!E40)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uomi.fi/organisaatio/kanta-hameen-hyvinvointialue/be777630-7410-4762-a84c-b1d721068152" TargetMode="External"/><Relationship Id="rId13" Type="http://schemas.openxmlformats.org/officeDocument/2006/relationships/hyperlink" Target="https://www.suomi.fi/organisaatio/pirkanmaan-hyvinvointialue/ef623d99-6eb1-409a-bbb4-a6f504e95741" TargetMode="External"/><Relationship Id="rId18" Type="http://schemas.openxmlformats.org/officeDocument/2006/relationships/hyperlink" Target="https://www.suomi.fi/organisaatio/paijat-hameen-hyvinvointialue/f3a98b50-7855-4d78-9eec-c6a8e8e4694c" TargetMode="External"/><Relationship Id="rId3" Type="http://schemas.openxmlformats.org/officeDocument/2006/relationships/hyperlink" Target="https://www.suomi.fi/organisaatio/etela-pohjanmaan-hyvinvointialue/fce13b9e-df61-450b-9f38-9531e6bd4088" TargetMode="External"/><Relationship Id="rId21" Type="http://schemas.openxmlformats.org/officeDocument/2006/relationships/hyperlink" Target="https://www.suomi.fi/organisaatio/varsinais-suomen-hyvinvointialue/d9e62e20-676d-4056-806a-6be2edce972d" TargetMode="External"/><Relationship Id="rId7" Type="http://schemas.openxmlformats.org/officeDocument/2006/relationships/hyperlink" Target="https://www.suomi.fi/organisaatio/kainuun-hyvinvointialue/03fdd0d8-6aab-48ed-8a5b-acedd7572213https:/www.suomi.fi/organisaatio/kainuun-hyvinvointialue/03fdd0d8-6aab-48ed-8a5b-acedd7572213" TargetMode="External"/><Relationship Id="rId12" Type="http://schemas.openxmlformats.org/officeDocument/2006/relationships/hyperlink" Target="https://www.suomi.fi/organisaatio/lansi-uudenmaan-hyvinvointialue/d9dce505-f224-4f52-944c-6deacd56a6f9" TargetMode="External"/><Relationship Id="rId17" Type="http://schemas.openxmlformats.org/officeDocument/2006/relationships/hyperlink" Target="https://www.suomi.fi/organisaatio/pohjois-savon-hyvinvointialue/88226255-69e5-4f7c-b9d3-5b3cb50515e0" TargetMode="External"/><Relationship Id="rId25" Type="http://schemas.openxmlformats.org/officeDocument/2006/relationships/table" Target="../tables/table4.xml"/><Relationship Id="rId2" Type="http://schemas.openxmlformats.org/officeDocument/2006/relationships/hyperlink" Target="https://www.suomi.fi/organisaatio/etela-karjalan-hyvinvointialue/3e8356bd-377f-4cad-97b1-a027bd4bbf25" TargetMode="External"/><Relationship Id="rId16" Type="http://schemas.openxmlformats.org/officeDocument/2006/relationships/hyperlink" Target="https://www.suomi.fi/organisaatio/pohjois-pohjanmaan-hyvinvointialue/9e485dbb-8faa-408f-a643-db59b95875e6" TargetMode="External"/><Relationship Id="rId20" Type="http://schemas.openxmlformats.org/officeDocument/2006/relationships/hyperlink" Target="https://www.suomi.fi/organisaatio/vantaan-ja-keravan-hyvinvointialue/076cedd0-0715-4a4e-8d40-3a0ac780a026" TargetMode="External"/><Relationship Id="rId1" Type="http://schemas.openxmlformats.org/officeDocument/2006/relationships/hyperlink" Target="https://www.suomi.fi/organisaatio/lapin-hyvinvointialue/1f7cd82f-32de-45ee-84a5-60a860d22f15" TargetMode="External"/><Relationship Id="rId6" Type="http://schemas.openxmlformats.org/officeDocument/2006/relationships/hyperlink" Target="https://www.suomi.fi/organisaatio/ita-uudenmaan-hyvinvointialue/8b33d570-43ad-490b-9923-49ac56a45235" TargetMode="External"/><Relationship Id="rId11" Type="http://schemas.openxmlformats.org/officeDocument/2006/relationships/hyperlink" Target="https://www.suomi.fi/organisaatio/kymenlaakson-hyvinvointialue/d1b7e5e3-21cc-467f-9c44-c8f42431d972" TargetMode="External"/><Relationship Id="rId24" Type="http://schemas.openxmlformats.org/officeDocument/2006/relationships/table" Target="../tables/table3.xml"/><Relationship Id="rId5" Type="http://schemas.openxmlformats.org/officeDocument/2006/relationships/hyperlink" Target="https://www.suomi.fi/organisaatio/helsingin-kaupunki-sosiaali-terveys-ja-pelastustoimiala/2abc8399-0997-4071-8d1f-3ff01c5267ca" TargetMode="External"/><Relationship Id="rId15" Type="http://schemas.openxmlformats.org/officeDocument/2006/relationships/hyperlink" Target="https://www.suomi.fi/organisaatio/pohjois-karjalan-hyvinvointialue-siun-sote/0d34eb3a-d7e5-4af0-aa0d-009b5fb0e91c" TargetMode="External"/><Relationship Id="rId23" Type="http://schemas.openxmlformats.org/officeDocument/2006/relationships/table" Target="../tables/table2.xml"/><Relationship Id="rId10" Type="http://schemas.openxmlformats.org/officeDocument/2006/relationships/hyperlink" Target="https://www.suomi.fi/organisaatio/keski-uudenmaan-hyvinvointialue/396ab5ae-3d30-4d1b-865a-b078a92f5894" TargetMode="External"/><Relationship Id="rId19" Type="http://schemas.openxmlformats.org/officeDocument/2006/relationships/hyperlink" Target="https://www.suomi.fi/organisaatio/satakunnan-hyvinvointialue/d6a8ae74-8cc9-4663-aebb-2fd51e530efd" TargetMode="External"/><Relationship Id="rId4" Type="http://schemas.openxmlformats.org/officeDocument/2006/relationships/hyperlink" Target="https://www.suomi.fi/organisaatio/etela-savon-hyvinvointialue/b611438d-6c21-4afd-ab35-e3f89d08ad0b" TargetMode="External"/><Relationship Id="rId9" Type="http://schemas.openxmlformats.org/officeDocument/2006/relationships/hyperlink" Target="https://www.suomi.fi/organisaatio/keski-pohjanmaan-hyvinvointialue-soite/8c412231-d7ff-4563-9203-1c0435499bce" TargetMode="External"/><Relationship Id="rId14" Type="http://schemas.openxmlformats.org/officeDocument/2006/relationships/hyperlink" Target="https://www.suomi.fi/organisaatio/pohjanmaan-hyvinvointialue/6892e7fc-5ecc-4440-ae79-660444bbb222" TargetMode="External"/><Relationship Id="rId22" Type="http://schemas.openxmlformats.org/officeDocument/2006/relationships/hyperlink" Target="https://www.suomi.fi/organisaatio/ita-uudenmaan-poliisilaitos/82e046d4-c4d3-49d7-b473-e9fee6a5a07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2"/>
  <dimension ref="A1:E40"/>
  <sheetViews>
    <sheetView showZeros="0" zoomScale="80" zoomScaleNormal="80" workbookViewId="0">
      <selection sqref="A1:E1"/>
    </sheetView>
  </sheetViews>
  <sheetFormatPr defaultRowHeight="15.5" x14ac:dyDescent="0.35"/>
  <cols>
    <col min="1" max="1" width="1.33203125" customWidth="1"/>
    <col min="2" max="2" width="48.83203125" customWidth="1"/>
    <col min="3" max="3" width="72.83203125" customWidth="1"/>
    <col min="4" max="4" width="48.83203125" customWidth="1"/>
    <col min="5" max="5" width="117.6640625" customWidth="1"/>
  </cols>
  <sheetData>
    <row r="1" spans="1:5" ht="52" x14ac:dyDescent="1.35">
      <c r="A1" s="59" t="s">
        <v>0</v>
      </c>
      <c r="B1" s="60"/>
      <c r="C1" s="60"/>
      <c r="D1" s="60"/>
      <c r="E1" s="60"/>
    </row>
    <row r="26" ht="34.5" customHeight="1" x14ac:dyDescent="0.35"/>
    <row r="32" ht="16" thickBot="1" x14ac:dyDescent="0.4"/>
    <row r="33" spans="2:5" x14ac:dyDescent="0.35">
      <c r="B33" s="7"/>
      <c r="C33" s="4"/>
      <c r="D33" s="8"/>
      <c r="E33" s="9"/>
    </row>
    <row r="34" spans="2:5" x14ac:dyDescent="0.35">
      <c r="B34" s="5"/>
      <c r="C34" s="4"/>
      <c r="D34" s="8"/>
      <c r="E34" s="9"/>
    </row>
    <row r="35" spans="2:5" x14ac:dyDescent="0.35">
      <c r="B35" s="5"/>
      <c r="C35" s="4"/>
      <c r="D35" s="8"/>
      <c r="E35" s="9"/>
    </row>
    <row r="36" spans="2:5" x14ac:dyDescent="0.35">
      <c r="B36" s="5"/>
      <c r="C36" s="4"/>
      <c r="D36" s="8"/>
      <c r="E36" s="9"/>
    </row>
    <row r="37" spans="2:5" x14ac:dyDescent="0.35">
      <c r="B37" s="5"/>
      <c r="C37" s="4"/>
      <c r="D37" s="8"/>
      <c r="E37" s="9"/>
    </row>
    <row r="38" spans="2:5" x14ac:dyDescent="0.35">
      <c r="B38" s="5"/>
      <c r="C38" s="10"/>
      <c r="D38" s="8"/>
      <c r="E38" s="10"/>
    </row>
    <row r="39" spans="2:5" x14ac:dyDescent="0.35">
      <c r="B39" s="5"/>
      <c r="C39" s="10"/>
      <c r="D39" s="8"/>
      <c r="E39" s="10"/>
    </row>
    <row r="40" spans="2:5" x14ac:dyDescent="0.35">
      <c r="B40" s="5"/>
      <c r="C40" s="10"/>
      <c r="D40" s="8"/>
      <c r="E40" s="10"/>
    </row>
  </sheetData>
  <sheetProtection algorithmName="SHA-512" hashValue="nP0LRS9sPX1mjELAbd91v1wsPEIt0vZKADwJwdxfhuKg/8dIy4w9m6LZ1HKRSN6tpFM2yO8ccVLzaRzT1N6pzA==" saltValue="5gdQWV/BtbpkZzabUy1zMw==" spinCount="100000" sheet="1" objects="1" scenarios="1" selectLockedCells="1" selectUnlockedCells="1"/>
  <mergeCells count="1">
    <mergeCell ref="A1:E1"/>
  </mergeCells>
  <phoneticPr fontId="7" type="noConversion"/>
  <dataValidations disablePrompts="1" count="1">
    <dataValidation type="textLength" operator="equal" allowBlank="1" showInputMessage="1" showErrorMessage="1" sqref="D33:D40" xr:uid="{502A4332-893A-4C40-A2B3-BBF607F544F0}">
      <formula1>36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errorTitle="Huom" promptTitle="Asiointi" prompt="Valitse valikosta Luvat ja valvonta -palvelussa käyttöönotettava asiointi._x000a__x000a_Esim. ympäristölupa" xr:uid="{8F7705B6-FBA5-44D6-8E7E-EB48CA1494D2}">
          <x14:formula1>
            <xm:f>Asioinnit!#REF!</xm:f>
          </x14:formula1>
          <xm:sqref>B33:B40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1"/>
  <dimension ref="A1:V348"/>
  <sheetViews>
    <sheetView showZeros="0" tabSelected="1" zoomScale="80" zoomScaleNormal="80" workbookViewId="0">
      <selection activeCell="B3" sqref="B3"/>
    </sheetView>
  </sheetViews>
  <sheetFormatPr defaultColWidth="11" defaultRowHeight="15.5" x14ac:dyDescent="0.35"/>
  <cols>
    <col min="1" max="5" width="51.6640625" customWidth="1"/>
    <col min="6" max="6" width="4.6640625" hidden="1" customWidth="1"/>
    <col min="10" max="10" width="25.08203125" customWidth="1"/>
    <col min="11" max="11" width="29.83203125" hidden="1" customWidth="1"/>
    <col min="12" max="12" width="43.58203125" hidden="1" customWidth="1"/>
    <col min="13" max="13" width="81.5" hidden="1" customWidth="1"/>
    <col min="14" max="14" width="55" hidden="1" customWidth="1"/>
    <col min="15" max="15" width="34.58203125" hidden="1" customWidth="1"/>
    <col min="16" max="16" width="29" hidden="1" customWidth="1"/>
    <col min="17" max="17" width="45.33203125" hidden="1" customWidth="1"/>
    <col min="18" max="19" width="23.5" hidden="1" customWidth="1"/>
    <col min="20" max="20" width="29.83203125" hidden="1" customWidth="1"/>
    <col min="24" max="24" width="26.08203125" customWidth="1"/>
    <col min="25" max="25" width="20.58203125" bestFit="1" customWidth="1"/>
  </cols>
  <sheetData>
    <row r="1" spans="1:22" ht="52" x14ac:dyDescent="1.35">
      <c r="A1" s="72" t="s">
        <v>721</v>
      </c>
      <c r="B1" s="73"/>
      <c r="C1" s="73"/>
      <c r="D1" s="73"/>
      <c r="E1" s="74"/>
    </row>
    <row r="2" spans="1:22" ht="23" x14ac:dyDescent="0.6">
      <c r="A2" s="75" t="s">
        <v>1</v>
      </c>
      <c r="B2" s="76"/>
      <c r="C2" s="76"/>
      <c r="D2" s="76"/>
      <c r="E2" s="77"/>
    </row>
    <row r="3" spans="1:22" ht="19.5" customHeight="1" x14ac:dyDescent="0.5">
      <c r="A3" s="46" t="s">
        <v>628</v>
      </c>
      <c r="B3" s="22"/>
      <c r="C3" s="26" t="str" cm="1">
        <f t="array" ref="C3">IF(B3="Poliisilaitos",_xlfn.TEXTJOIN(", ",TRUE,_xlfn._xlws.FILTER(Alueet!$C$2:$C$293,Alueet!$B$2:$B$293=$B$4,"-")),_xlfn.TEXTJOIN(", ",TRUE,_xlfn._xlws.FILTER(Alueet!$C$2:$C$293,Alueet!$A$2:$A$293=$B$4,"-")))</f>
        <v>-</v>
      </c>
      <c r="D3" s="47"/>
      <c r="E3" s="48"/>
    </row>
    <row r="4" spans="1:22" ht="18" x14ac:dyDescent="0.5">
      <c r="A4" s="46" t="s">
        <v>635</v>
      </c>
      <c r="B4" s="23"/>
      <c r="C4" s="27"/>
      <c r="D4" s="27">
        <f>LEN(C3)</f>
        <v>1</v>
      </c>
      <c r="E4" s="48"/>
    </row>
    <row r="5" spans="1:22" ht="17.5" customHeight="1" x14ac:dyDescent="0.5">
      <c r="A5" s="46" t="s">
        <v>722</v>
      </c>
      <c r="B5" s="85" t="str">
        <f>_xlfn.XLOOKUP(B4,tauluOrganisaatioTiedot[OrganisaatioNimi],tauluOrganisaatioTiedot[Y-tunnus],"")</f>
        <v/>
      </c>
      <c r="C5" s="28"/>
      <c r="D5" s="27">
        <f>LEN(C3)-LEN(SUBSTITUTE(C3,",",""))+1</f>
        <v>1</v>
      </c>
      <c r="E5" s="48"/>
    </row>
    <row r="6" spans="1:22" ht="54" x14ac:dyDescent="0.5">
      <c r="A6" s="58" t="s">
        <v>723</v>
      </c>
      <c r="B6" s="86" t="str">
        <f>_xlfn.XLOOKUP(B4,tauluOrganisaatioTiedot[OrganisaatioNimi],tauluOrganisaatioTiedot[OrganisaatioPTV-tunniste],"")</f>
        <v/>
      </c>
      <c r="C6" s="24" t="s">
        <v>732</v>
      </c>
      <c r="D6" s="65" t="str">
        <f>HYPERLINK(_xlfn.XLOOKUP(B4,tauluOrganisaatioTiedot[OrganisaatioNimi],tauluOrganisaatioTiedot[PTV-osoite],""))</f>
        <v/>
      </c>
      <c r="E6" s="66"/>
    </row>
    <row r="7" spans="1:22" ht="22.5" customHeight="1" x14ac:dyDescent="0.6">
      <c r="A7" s="75" t="s">
        <v>620</v>
      </c>
      <c r="B7" s="76"/>
      <c r="C7" s="76"/>
      <c r="D7" s="76"/>
      <c r="E7" s="77"/>
    </row>
    <row r="8" spans="1:22" ht="17.5" customHeight="1" x14ac:dyDescent="0.5">
      <c r="A8" s="49" t="s">
        <v>3</v>
      </c>
      <c r="B8" s="23"/>
      <c r="C8" s="81" t="s">
        <v>4</v>
      </c>
      <c r="D8" s="82"/>
      <c r="E8" s="83"/>
    </row>
    <row r="9" spans="1:22" ht="17.5" customHeight="1" x14ac:dyDescent="0.5">
      <c r="A9" s="49" t="s">
        <v>5</v>
      </c>
      <c r="B9" s="55"/>
      <c r="C9" s="81"/>
      <c r="D9" s="82"/>
      <c r="E9" s="83"/>
    </row>
    <row r="10" spans="1:22" ht="18.5" customHeight="1" x14ac:dyDescent="0.5">
      <c r="A10" s="49" t="s">
        <v>6</v>
      </c>
      <c r="B10" s="87"/>
      <c r="C10" s="81"/>
      <c r="D10" s="82"/>
      <c r="E10" s="83"/>
    </row>
    <row r="11" spans="1:22" ht="21" customHeight="1" x14ac:dyDescent="0.6">
      <c r="A11" s="78" t="s">
        <v>720</v>
      </c>
      <c r="B11" s="79"/>
      <c r="C11" s="79"/>
      <c r="D11" s="79"/>
      <c r="E11" s="80"/>
    </row>
    <row r="12" spans="1:22" ht="17.5" customHeight="1" x14ac:dyDescent="0.5">
      <c r="A12" s="36" t="str">
        <f>IF((ROW(A12)-11)+0&lt;=$D$5,MID($C$3,Laskenta!C3,Laskenta!D3),"")</f>
        <v>-</v>
      </c>
      <c r="B12" s="23" t="str">
        <f>IF((ROW(B12)-11)+25&lt;=$D$5,MID($C$3,Laskenta!C28,Laskenta!D28),"")</f>
        <v/>
      </c>
      <c r="C12" s="23" t="str">
        <f>IF((ROW(C12)-11)+50&lt;=$D$5,MID($C$3,Laskenta!C53,Laskenta!D53),"")</f>
        <v/>
      </c>
      <c r="D12" s="23" t="str">
        <f>IF((ROW(D12)-11)+75&lt;=$D$5,MID($C$3,Laskenta!C78,Laskenta!D78),"")</f>
        <v/>
      </c>
      <c r="E12" s="61"/>
    </row>
    <row r="13" spans="1:22" ht="17.5" customHeight="1" x14ac:dyDescent="0.5">
      <c r="A13" s="36" t="str">
        <f>IF((ROW(A13)-11)+0&lt;=$D$5,MID($C$3,Laskenta!C4,Laskenta!D4),"")</f>
        <v/>
      </c>
      <c r="B13" s="23" t="str">
        <f>IF((ROW(B13)-11)+25&lt;=$D$5,MID($C$3,Laskenta!C29,Laskenta!D29),"")</f>
        <v/>
      </c>
      <c r="C13" s="23" t="str">
        <f>IF((ROW(C13)-11)+50&lt;=$D$5,MID($C$3,Laskenta!C54,Laskenta!D54),"")</f>
        <v/>
      </c>
      <c r="D13" s="23" t="str">
        <f>IF((ROW(D13)-11)+75&lt;=$D$5,MID($C$3,Laskenta!C79,Laskenta!D79),"")</f>
        <v/>
      </c>
      <c r="E13" s="61"/>
      <c r="J13" s="15"/>
    </row>
    <row r="14" spans="1:22" ht="17.5" customHeight="1" x14ac:dyDescent="0.5">
      <c r="A14" s="36" t="str">
        <f>IF((ROW(A14)-11)+0&lt;=$D$5,MID($C$3,Laskenta!C5,Laskenta!D5),"")</f>
        <v/>
      </c>
      <c r="B14" s="23" t="str">
        <f>IF((ROW(B14)-11)+25&lt;=$D$5,MID($C$3,Laskenta!C30,Laskenta!D30),"")</f>
        <v/>
      </c>
      <c r="C14" s="23" t="str">
        <f>IF((ROW(C14)-11)+50&lt;=$D$5,MID($C$3,Laskenta!C55,Laskenta!D55),"")</f>
        <v/>
      </c>
      <c r="D14" s="23" t="str">
        <f>IF((ROW(D14)-11)+75&lt;=$D$5,MID($C$3,Laskenta!C80,Laskenta!D80),"")</f>
        <v/>
      </c>
      <c r="E14" s="61"/>
    </row>
    <row r="15" spans="1:22" ht="17.5" customHeight="1" x14ac:dyDescent="0.5">
      <c r="A15" s="36" t="str">
        <f>IF((ROW(A15)-11)+0&lt;=$D$5,MID($C$3,Laskenta!C6,Laskenta!D6),"")</f>
        <v/>
      </c>
      <c r="B15" s="23" t="str">
        <f>IF((ROW(B15)-11)+25&lt;=$D$5,MID($C$3,Laskenta!C31,Laskenta!D31),"")</f>
        <v/>
      </c>
      <c r="C15" s="23" t="str">
        <f>IF((ROW(C15)-11)+50&lt;=$D$5,MID($C$3,Laskenta!C56,Laskenta!D56),"")</f>
        <v/>
      </c>
      <c r="D15" s="23" t="str">
        <f>IF((ROW(D15)-11)+75&lt;=$D$5,MID($C$3,Laskenta!C81,Laskenta!D81),"")</f>
        <v/>
      </c>
      <c r="E15" s="61"/>
      <c r="V15" s="1"/>
    </row>
    <row r="16" spans="1:22" ht="17.5" customHeight="1" x14ac:dyDescent="0.5">
      <c r="A16" s="36" t="str">
        <f>IF((ROW(A16)-11)+0&lt;=$D$5,MID($C$3,Laskenta!C7,Laskenta!D7),"")</f>
        <v/>
      </c>
      <c r="B16" s="23" t="str">
        <f>IF((ROW(B16)-11)+25&lt;=$D$5,MID($C$3,Laskenta!C32,Laskenta!D32),"")</f>
        <v/>
      </c>
      <c r="C16" s="23" t="str">
        <f>IF((ROW(C16)-11)+50&lt;=$D$5,MID($C$3,Laskenta!C57,Laskenta!D57),"")</f>
        <v/>
      </c>
      <c r="D16" s="23" t="str">
        <f>IF((ROW(D16)-11)+75&lt;=$D$5,MID($C$3,Laskenta!C82,Laskenta!D82),"")</f>
        <v/>
      </c>
      <c r="E16" s="61"/>
      <c r="I16" s="16"/>
    </row>
    <row r="17" spans="1:10" ht="17.5" customHeight="1" x14ac:dyDescent="0.5">
      <c r="A17" s="36" t="str">
        <f>IF((ROW(A17)-11)+0&lt;=$D$5,MID($C$3,Laskenta!C8,Laskenta!D8),"")</f>
        <v/>
      </c>
      <c r="B17" s="23" t="str">
        <f>IF((ROW(B17)-11)+25&lt;=$D$5,MID($C$3,Laskenta!C33,Laskenta!D33),"")</f>
        <v/>
      </c>
      <c r="C17" s="23" t="str">
        <f>IF((ROW(C17)-11)+50&lt;=$D$5,MID($C$3,Laskenta!C58,Laskenta!D58),"")</f>
        <v/>
      </c>
      <c r="D17" s="23" t="str">
        <f>IF((ROW(D17)-11)+75&lt;=$D$5,MID($C$3,Laskenta!C83,Laskenta!D83),"")</f>
        <v/>
      </c>
      <c r="E17" s="61"/>
    </row>
    <row r="18" spans="1:10" ht="17.5" customHeight="1" x14ac:dyDescent="0.5">
      <c r="A18" s="36" t="str">
        <f>IF((ROW(A18)-11)+0&lt;=$D$5,MID($C$3,Laskenta!C9,Laskenta!D9),"")</f>
        <v/>
      </c>
      <c r="B18" s="23" t="str">
        <f>IF((ROW(B18)-11)+25&lt;=$D$5,MID($C$3,Laskenta!C34,Laskenta!D34),"")</f>
        <v/>
      </c>
      <c r="C18" s="23" t="str">
        <f>IF((ROW(C18)-11)+50&lt;=$D$5,MID($C$3,Laskenta!C59,Laskenta!D59),"")</f>
        <v/>
      </c>
      <c r="D18" s="23" t="str">
        <f>IF((ROW(D18)-11)+75&lt;=$D$5,MID($C$3,Laskenta!C84,Laskenta!D84),"")</f>
        <v/>
      </c>
      <c r="E18" s="61"/>
    </row>
    <row r="19" spans="1:10" ht="17.5" customHeight="1" x14ac:dyDescent="0.5">
      <c r="A19" s="36" t="str">
        <f>IF((ROW(A19)-11)+0&lt;=$D$5,MID($C$3,Laskenta!C10,Laskenta!D10),"")</f>
        <v/>
      </c>
      <c r="B19" s="23" t="str">
        <f>IF((ROW(B19)-11)+25&lt;=$D$5,MID($C$3,Laskenta!C35,Laskenta!D35),"")</f>
        <v/>
      </c>
      <c r="C19" s="23" t="str">
        <f>IF((ROW(C19)-11)+50&lt;=$D$5,MID($C$3,Laskenta!C60,Laskenta!D60),"")</f>
        <v/>
      </c>
      <c r="D19" s="23" t="str">
        <f>IF((ROW(D19)-11)+75&lt;=$D$5,MID($C$3,Laskenta!C85,Laskenta!D85),"")</f>
        <v/>
      </c>
      <c r="E19" s="61"/>
    </row>
    <row r="20" spans="1:10" ht="17.5" customHeight="1" x14ac:dyDescent="0.5">
      <c r="A20" s="36" t="str">
        <f>IF((ROW(A20)-11)+0&lt;=$D$5,MID($C$3,Laskenta!C11,Laskenta!D11),"")</f>
        <v/>
      </c>
      <c r="B20" s="23" t="str">
        <f>IF((ROW(B20)-11)+25&lt;=$D$5,MID($C$3,Laskenta!C36,Laskenta!D36),"")</f>
        <v/>
      </c>
      <c r="C20" s="23" t="str">
        <f>IF((ROW(C20)-11)+50&lt;=$D$5,MID($C$3,Laskenta!C61,Laskenta!D61),"")</f>
        <v/>
      </c>
      <c r="D20" s="23" t="str">
        <f>IF((ROW(D20)-11)+75&lt;=$D$5,MID($C$3,Laskenta!C86,Laskenta!D86),"")</f>
        <v/>
      </c>
      <c r="E20" s="61"/>
    </row>
    <row r="21" spans="1:10" ht="17.5" customHeight="1" x14ac:dyDescent="0.5">
      <c r="A21" s="36" t="str">
        <f>IF((ROW(A21)-11)+0&lt;=$D$5,MID($C$3,Laskenta!C12,Laskenta!D12),"")</f>
        <v/>
      </c>
      <c r="B21" s="23" t="str">
        <f>IF((ROW(B21)-11)+25&lt;=$D$5,MID($C$3,Laskenta!C37,Laskenta!D37),"")</f>
        <v/>
      </c>
      <c r="C21" s="23" t="str">
        <f>IF((ROW(C21)-11)+50&lt;=$D$5,MID($C$3,Laskenta!C62,Laskenta!D62),"")</f>
        <v/>
      </c>
      <c r="D21" s="23" t="str">
        <f>IF((ROW(D21)-11)+75&lt;=$D$5,MID($C$3,Laskenta!C87,Laskenta!D87),"")</f>
        <v/>
      </c>
      <c r="E21" s="61"/>
    </row>
    <row r="22" spans="1:10" ht="17.5" customHeight="1" x14ac:dyDescent="0.5">
      <c r="A22" s="36" t="str">
        <f>IF((ROW(A22)-11)+0&lt;=$D$5,MID($C$3,Laskenta!C13,Laskenta!D13),"")</f>
        <v/>
      </c>
      <c r="B22" s="23" t="str">
        <f>IF((ROW(B22)-11)+25&lt;=$D$5,MID($C$3,Laskenta!C38,Laskenta!D38),"")</f>
        <v/>
      </c>
      <c r="C22" s="23" t="str">
        <f>IF((ROW(C22)-11)+50&lt;=$D$5,MID($C$3,Laskenta!C63,Laskenta!D63),"")</f>
        <v/>
      </c>
      <c r="D22" s="23" t="str">
        <f>IF((ROW(D22)-11)+75&lt;=$D$5,MID($C$3,Laskenta!C88,Laskenta!D88),"")</f>
        <v/>
      </c>
      <c r="E22" s="61"/>
    </row>
    <row r="23" spans="1:10" ht="17.5" customHeight="1" x14ac:dyDescent="0.5">
      <c r="A23" s="36" t="str">
        <f>IF((ROW(A23)-11)+0&lt;=$D$5,MID($C$3,Laskenta!C14,Laskenta!D14),"")</f>
        <v/>
      </c>
      <c r="B23" s="23" t="str">
        <f>IF((ROW(B23)-11)+25&lt;=$D$5,MID($C$3,Laskenta!C39,Laskenta!D39),"")</f>
        <v/>
      </c>
      <c r="C23" s="23" t="str">
        <f>IF((ROW(C23)-11)+50&lt;=$D$5,MID($C$3,Laskenta!C64,Laskenta!D64),"")</f>
        <v/>
      </c>
      <c r="D23" s="23" t="str">
        <f>IF((ROW(D23)-11)+75&lt;=$D$5,MID($C$3,Laskenta!C89,Laskenta!D89),"")</f>
        <v/>
      </c>
      <c r="E23" s="61"/>
    </row>
    <row r="24" spans="1:10" ht="17.5" customHeight="1" x14ac:dyDescent="0.5">
      <c r="A24" s="36" t="str">
        <f>IF((ROW(A24)-11)+0&lt;=$D$5,MID($C$3,Laskenta!C15,Laskenta!D15),"")</f>
        <v/>
      </c>
      <c r="B24" s="23" t="str">
        <f>IF((ROW(B24)-11)+25&lt;=$D$5,MID($C$3,Laskenta!C40,Laskenta!D40),"")</f>
        <v/>
      </c>
      <c r="C24" s="23" t="str">
        <f>IF((ROW(C24)-11)+50&lt;=$D$5,MID($C$3,Laskenta!C65,Laskenta!D65),"")</f>
        <v/>
      </c>
      <c r="D24" s="23" t="str">
        <f>IF((ROW(D24)-11)+75&lt;=$D$5,MID($C$3,Laskenta!C90,Laskenta!D90),"")</f>
        <v/>
      </c>
      <c r="E24" s="61"/>
      <c r="J24" t="s">
        <v>660</v>
      </c>
    </row>
    <row r="25" spans="1:10" ht="17.5" customHeight="1" x14ac:dyDescent="0.5">
      <c r="A25" s="36" t="str">
        <f>IF((ROW(A25)-11)+0&lt;=$D$5,MID($C$3,Laskenta!C16,Laskenta!D16),"")</f>
        <v/>
      </c>
      <c r="B25" s="23" t="str">
        <f>IF((ROW(B25)-11)+25&lt;=$D$5,MID($C$3,Laskenta!C41,Laskenta!D41),"")</f>
        <v/>
      </c>
      <c r="C25" s="23" t="str">
        <f>IF((ROW(C25)-11)+50&lt;=$D$5,MID($C$3,Laskenta!C66,Laskenta!D66),"")</f>
        <v/>
      </c>
      <c r="D25" s="23" t="str">
        <f>IF((ROW(D25)-11)+75&lt;=$D$5,MID($C$3,Laskenta!C91,Laskenta!D91),"")</f>
        <v/>
      </c>
      <c r="E25" s="61"/>
    </row>
    <row r="26" spans="1:10" ht="17.5" customHeight="1" x14ac:dyDescent="0.5">
      <c r="A26" s="36" t="str">
        <f>IF((ROW(A26)-11)+0&lt;=$D$5,MID($C$3,Laskenta!C17,Laskenta!D17),"")</f>
        <v/>
      </c>
      <c r="B26" s="23" t="str">
        <f>IF((ROW(B26)-11)+25&lt;=$D$5,MID($C$3,Laskenta!C42,Laskenta!D42),"")</f>
        <v/>
      </c>
      <c r="C26" s="23" t="str">
        <f>IF((ROW(C26)-11)+50&lt;=$D$5,MID($C$3,Laskenta!C67,Laskenta!D67),"")</f>
        <v/>
      </c>
      <c r="D26" s="23" t="str">
        <f>IF((ROW(D26)-11)+75&lt;=$D$5,MID($C$3,Laskenta!C92,Laskenta!D92),"")</f>
        <v/>
      </c>
      <c r="E26" s="61"/>
    </row>
    <row r="27" spans="1:10" ht="17.5" customHeight="1" x14ac:dyDescent="0.5">
      <c r="A27" s="36" t="str">
        <f>IF((ROW(A27)-11)+0&lt;=$D$5,MID($C$3,Laskenta!C18,Laskenta!D18),"")</f>
        <v/>
      </c>
      <c r="B27" s="23" t="str">
        <f>IF((ROW(B27)-11)+25&lt;=$D$5,MID($C$3,Laskenta!C43,Laskenta!D43),"")</f>
        <v/>
      </c>
      <c r="C27" s="23" t="str">
        <f>IF((ROW(C27)-11)+50&lt;=$D$5,MID($C$3,Laskenta!C68,Laskenta!D68),"")</f>
        <v/>
      </c>
      <c r="D27" s="23" t="str">
        <f>IF((ROW(D27)-11)+75&lt;=$D$5,MID($C$3,Laskenta!C93,Laskenta!D93),"")</f>
        <v/>
      </c>
      <c r="E27" s="61"/>
    </row>
    <row r="28" spans="1:10" ht="17.5" customHeight="1" x14ac:dyDescent="0.5">
      <c r="A28" s="36" t="str">
        <f>IF((ROW(A28)-11)+0&lt;=$D$5,MID($C$3,Laskenta!C19,Laskenta!D19),"")</f>
        <v/>
      </c>
      <c r="B28" s="23" t="str">
        <f>IF((ROW(B28)-11)+25&lt;=$D$5,MID($C$3,Laskenta!C44,Laskenta!D44),"")</f>
        <v/>
      </c>
      <c r="C28" s="23" t="str">
        <f>IF((ROW(C28)-11)+50&lt;=$D$5,MID($C$3,Laskenta!C69,Laskenta!D69),"")</f>
        <v/>
      </c>
      <c r="D28" s="23" t="str">
        <f>IF((ROW(D28)-11)+75&lt;=$D$5,MID($C$3,Laskenta!C94,Laskenta!D94),"")</f>
        <v/>
      </c>
      <c r="E28" s="61"/>
    </row>
    <row r="29" spans="1:10" ht="17.5" customHeight="1" x14ac:dyDescent="0.5">
      <c r="A29" s="36" t="str">
        <f>IF((ROW(A29)-11)+0&lt;=$D$5,MID($C$3,Laskenta!C20,Laskenta!D20),"")</f>
        <v/>
      </c>
      <c r="B29" s="23" t="str">
        <f>IF((ROW(B29)-11)+25&lt;=$D$5,MID($C$3,Laskenta!C45,Laskenta!D45),"")</f>
        <v/>
      </c>
      <c r="C29" s="23" t="str">
        <f>IF((ROW(C29)-11)+50&lt;=$D$5,MID($C$3,Laskenta!C70,Laskenta!D70),"")</f>
        <v/>
      </c>
      <c r="D29" s="23" t="str">
        <f>IF((ROW(D29)-11)+75&lt;=$D$5,MID($C$3,Laskenta!C95,Laskenta!D95),"")</f>
        <v/>
      </c>
      <c r="E29" s="61"/>
    </row>
    <row r="30" spans="1:10" ht="17.5" customHeight="1" x14ac:dyDescent="0.5">
      <c r="A30" s="36" t="str">
        <f>IF((ROW(A30)-11)+0&lt;=$D$5,MID($C$3,Laskenta!C21,Laskenta!D21),"")</f>
        <v/>
      </c>
      <c r="B30" s="23" t="str">
        <f>IF((ROW(B30)-11)+25&lt;=$D$5,MID($C$3,Laskenta!C46,Laskenta!D46),"")</f>
        <v/>
      </c>
      <c r="C30" s="23" t="str">
        <f>IF((ROW(C30)-11)+50&lt;=$D$5,MID($C$3,Laskenta!C71,Laskenta!D71),"")</f>
        <v/>
      </c>
      <c r="D30" s="23" t="str">
        <f>IF((ROW(D30)-11)+75&lt;=$D$5,MID($C$3,Laskenta!C96,Laskenta!D96),"")</f>
        <v/>
      </c>
      <c r="E30" s="61"/>
    </row>
    <row r="31" spans="1:10" ht="17.5" customHeight="1" x14ac:dyDescent="0.5">
      <c r="A31" s="36" t="str">
        <f>IF((ROW(A31)-11)+0&lt;=$D$5,MID($C$3,Laskenta!C22,Laskenta!D22),"")</f>
        <v/>
      </c>
      <c r="B31" s="23" t="str">
        <f>IF((ROW(B31)-11)+25&lt;=$D$5,MID($C$3,Laskenta!C47,Laskenta!D47),"")</f>
        <v/>
      </c>
      <c r="C31" s="23" t="str">
        <f>IF((ROW(C31)-11)+50&lt;=$D$5,MID($C$3,Laskenta!C72,Laskenta!D72),"")</f>
        <v/>
      </c>
      <c r="D31" s="23" t="str">
        <f>IF((ROW(D31)-11)+75&lt;=$D$5,MID($C$3,Laskenta!C97,Laskenta!D97),"")</f>
        <v/>
      </c>
      <c r="E31" s="61"/>
    </row>
    <row r="32" spans="1:10" ht="17.5" customHeight="1" x14ac:dyDescent="0.5">
      <c r="A32" s="36" t="str">
        <f>IF((ROW(A32)-11)+0&lt;=$D$5,MID($C$3,Laskenta!C23,Laskenta!D23),"")</f>
        <v/>
      </c>
      <c r="B32" s="23" t="str">
        <f>IF((ROW(B32)-11)+25&lt;=$D$5,MID($C$3,Laskenta!C48,Laskenta!D48),"")</f>
        <v/>
      </c>
      <c r="C32" s="23" t="str">
        <f>IF((ROW(C32)-11)+50&lt;=$D$5,MID($C$3,Laskenta!C73,Laskenta!D73),"")</f>
        <v/>
      </c>
      <c r="D32" s="23" t="str">
        <f>IF((ROW(D32)-11)+75&lt;=$D$5,MID($C$3,Laskenta!C98,Laskenta!D98),"")</f>
        <v/>
      </c>
      <c r="E32" s="61"/>
    </row>
    <row r="33" spans="1:6" ht="17.5" customHeight="1" x14ac:dyDescent="0.5">
      <c r="A33" s="36" t="str">
        <f>IF((ROW(A33)-11)+0&lt;=$D$5,MID($C$3,Laskenta!C24,Laskenta!D24),"")</f>
        <v/>
      </c>
      <c r="B33" s="23" t="str">
        <f>IF((ROW(B33)-11)+25&lt;=$D$5,MID($C$3,Laskenta!C49,Laskenta!D49),"")</f>
        <v/>
      </c>
      <c r="C33" s="23" t="str">
        <f>IF((ROW(C33)-11)+50&lt;=$D$5,MID($C$3,Laskenta!C74,Laskenta!D74),"")</f>
        <v/>
      </c>
      <c r="D33" s="23" t="str">
        <f>IF((ROW(D33)-11)+75&lt;=$D$5,MID($C$3,Laskenta!C99,Laskenta!D99),"")</f>
        <v/>
      </c>
      <c r="E33" s="61"/>
    </row>
    <row r="34" spans="1:6" ht="17.5" customHeight="1" x14ac:dyDescent="0.5">
      <c r="A34" s="36" t="str">
        <f>IF((ROW(A34)-11)+0&lt;=$D$5,MID($C$3,Laskenta!C25,Laskenta!D25),"")</f>
        <v/>
      </c>
      <c r="B34" s="23" t="str">
        <f>IF((ROW(B34)-11)+25&lt;=$D$5,MID($C$3,Laskenta!C50,Laskenta!D50),"")</f>
        <v/>
      </c>
      <c r="C34" s="23" t="str">
        <f>IF((ROW(C34)-11)+50&lt;=$D$5,MID($C$3,Laskenta!C75,Laskenta!D75),"")</f>
        <v/>
      </c>
      <c r="D34" s="23" t="str">
        <f>IF((ROW(D34)-11)+75&lt;=$D$5,MID($C$3,Laskenta!C100,Laskenta!D100),"")</f>
        <v/>
      </c>
      <c r="E34" s="61"/>
    </row>
    <row r="35" spans="1:6" ht="18" x14ac:dyDescent="0.5">
      <c r="A35" s="36" t="str">
        <f>IF((ROW(A35)-11)+0&lt;=$D$5,MID($C$3,Laskenta!C26,Laskenta!D26),"")</f>
        <v/>
      </c>
      <c r="B35" s="23" t="str">
        <f>IF((ROW(B35)-11)+25&lt;=$D$5,MID($C$3,Laskenta!C51,Laskenta!D51),"")</f>
        <v/>
      </c>
      <c r="C35" s="23" t="str">
        <f>IF((ROW(C35)-11)+50&lt;=$D$5,MID($C$3,Laskenta!C76,Laskenta!D76),"")</f>
        <v/>
      </c>
      <c r="D35" s="23" t="str">
        <f>IF((ROW(D35)-11)+75&lt;=$D$5,MID($C$3,Laskenta!C101,Laskenta!D101),"")</f>
        <v/>
      </c>
      <c r="E35" s="61"/>
    </row>
    <row r="36" spans="1:6" ht="18" x14ac:dyDescent="0.5">
      <c r="A36" s="50" t="str">
        <f>IF((ROW(A36)-11)+0&lt;=$D$5,MID($C$3,Laskenta!C27,Laskenta!D27),"")</f>
        <v/>
      </c>
      <c r="B36" s="25" t="str">
        <f>IF((ROW(B36)-11)+25&lt;=$D$5,MID($C$3,Laskenta!C52,Laskenta!D52),"")</f>
        <v/>
      </c>
      <c r="C36" s="25" t="str">
        <f>IF((ROW(C36)-11)+50&lt;=$D$5,MID($C$3,Laskenta!C77,Laskenta!D77),"")</f>
        <v/>
      </c>
      <c r="D36" s="25" t="str">
        <f>IF((ROW(D36)-11)+75&lt;=$D$5,MID($C$3,Laskenta!C102,Laskenta!D102),"")</f>
        <v/>
      </c>
      <c r="E36" s="61"/>
    </row>
    <row r="37" spans="1:6" ht="23.5" thickBot="1" x14ac:dyDescent="0.65">
      <c r="A37" s="62" t="s">
        <v>619</v>
      </c>
      <c r="B37" s="63"/>
      <c r="C37" s="63"/>
      <c r="D37" s="63"/>
      <c r="E37" s="64"/>
      <c r="F37" s="17"/>
    </row>
    <row r="38" spans="1:6" ht="41.5" customHeight="1" x14ac:dyDescent="0.55000000000000004">
      <c r="A38" s="67" t="s">
        <v>727</v>
      </c>
      <c r="B38" s="68"/>
      <c r="C38" s="69" t="s">
        <v>728</v>
      </c>
      <c r="D38" s="70"/>
      <c r="E38" s="71"/>
      <c r="F38" s="17"/>
    </row>
    <row r="39" spans="1:6" s="2" customFormat="1" ht="34.5" customHeight="1" x14ac:dyDescent="0.5">
      <c r="A39" s="30" t="s">
        <v>7</v>
      </c>
      <c r="B39" s="53" t="s">
        <v>729</v>
      </c>
      <c r="C39" s="31" t="s">
        <v>8</v>
      </c>
      <c r="D39" s="29" t="s">
        <v>726</v>
      </c>
      <c r="E39" s="32" t="s">
        <v>725</v>
      </c>
      <c r="F39" s="18" t="s">
        <v>9</v>
      </c>
    </row>
    <row r="40" spans="1:6" s="19" customFormat="1" ht="18" x14ac:dyDescent="0.5">
      <c r="A40" s="33"/>
      <c r="B40" s="4"/>
      <c r="C40" s="34"/>
      <c r="D40" s="51"/>
      <c r="E40" s="52"/>
    </row>
    <row r="41" spans="1:6" ht="18" x14ac:dyDescent="0.5">
      <c r="A41" s="35"/>
      <c r="B41" s="54"/>
      <c r="C41" s="57"/>
      <c r="D41" s="55"/>
      <c r="E41" s="54"/>
    </row>
    <row r="42" spans="1:6" ht="18" x14ac:dyDescent="0.5">
      <c r="A42" s="35"/>
      <c r="B42" s="39"/>
      <c r="C42" s="36"/>
      <c r="D42" s="42"/>
      <c r="E42" s="39"/>
    </row>
    <row r="43" spans="1:6" ht="18" x14ac:dyDescent="0.5">
      <c r="A43" s="35"/>
      <c r="B43" s="40"/>
      <c r="C43" s="36"/>
      <c r="D43" s="42"/>
      <c r="E43" s="39"/>
    </row>
    <row r="44" spans="1:6" ht="18" x14ac:dyDescent="0.5">
      <c r="A44" s="35"/>
      <c r="B44" s="40"/>
      <c r="C44" s="36"/>
      <c r="D44" s="42"/>
      <c r="E44" s="39"/>
    </row>
    <row r="45" spans="1:6" ht="18" x14ac:dyDescent="0.5">
      <c r="A45" s="35"/>
      <c r="B45" s="40"/>
      <c r="C45" s="36"/>
      <c r="D45" s="43"/>
      <c r="E45" s="39"/>
    </row>
    <row r="46" spans="1:6" ht="18" x14ac:dyDescent="0.5">
      <c r="A46" s="35"/>
      <c r="B46" s="40"/>
      <c r="C46" s="36"/>
      <c r="D46" s="43"/>
      <c r="E46" s="39"/>
    </row>
    <row r="47" spans="1:6" ht="18" x14ac:dyDescent="0.5">
      <c r="A47" s="35"/>
      <c r="B47" s="40"/>
      <c r="C47" s="36"/>
      <c r="D47" s="43"/>
      <c r="E47" s="39"/>
    </row>
    <row r="48" spans="1:6" ht="18" x14ac:dyDescent="0.5">
      <c r="A48" s="35"/>
      <c r="B48" s="40"/>
      <c r="C48" s="36"/>
      <c r="D48" s="43"/>
      <c r="E48" s="39"/>
    </row>
    <row r="49" spans="1:5" ht="18" x14ac:dyDescent="0.5">
      <c r="A49" s="35"/>
      <c r="B49" s="40"/>
      <c r="C49" s="36"/>
      <c r="D49" s="43"/>
      <c r="E49" s="39"/>
    </row>
    <row r="50" spans="1:5" ht="18" x14ac:dyDescent="0.5">
      <c r="A50" s="35"/>
      <c r="B50" s="40"/>
      <c r="C50" s="36"/>
      <c r="D50" s="43"/>
      <c r="E50" s="39"/>
    </row>
    <row r="51" spans="1:5" ht="18" x14ac:dyDescent="0.5">
      <c r="A51" s="35"/>
      <c r="B51" s="40"/>
      <c r="C51" s="36"/>
      <c r="D51" s="43"/>
      <c r="E51" s="39"/>
    </row>
    <row r="52" spans="1:5" ht="18" x14ac:dyDescent="0.5">
      <c r="A52" s="35"/>
      <c r="B52" s="40"/>
      <c r="C52" s="36"/>
      <c r="D52" s="43"/>
      <c r="E52" s="39"/>
    </row>
    <row r="53" spans="1:5" ht="18" x14ac:dyDescent="0.5">
      <c r="A53" s="35"/>
      <c r="B53" s="40"/>
      <c r="C53" s="36"/>
      <c r="D53" s="43"/>
      <c r="E53" s="39"/>
    </row>
    <row r="54" spans="1:5" ht="18" x14ac:dyDescent="0.5">
      <c r="A54" s="35"/>
      <c r="B54" s="40"/>
      <c r="C54" s="36"/>
      <c r="D54" s="43"/>
      <c r="E54" s="39"/>
    </row>
    <row r="55" spans="1:5" ht="18" x14ac:dyDescent="0.5">
      <c r="A55" s="35"/>
      <c r="B55" s="40"/>
      <c r="C55" s="36"/>
      <c r="D55" s="43"/>
      <c r="E55" s="39"/>
    </row>
    <row r="56" spans="1:5" ht="18" x14ac:dyDescent="0.5">
      <c r="A56" s="35"/>
      <c r="B56" s="40"/>
      <c r="C56" s="36"/>
      <c r="D56" s="43"/>
      <c r="E56" s="39"/>
    </row>
    <row r="57" spans="1:5" ht="18" x14ac:dyDescent="0.5">
      <c r="A57" s="35"/>
      <c r="B57" s="40"/>
      <c r="C57" s="36"/>
      <c r="D57" s="43"/>
      <c r="E57" s="39"/>
    </row>
    <row r="58" spans="1:5" ht="18" x14ac:dyDescent="0.5">
      <c r="A58" s="35"/>
      <c r="B58" s="40"/>
      <c r="C58" s="36"/>
      <c r="D58" s="43"/>
      <c r="E58" s="39"/>
    </row>
    <row r="59" spans="1:5" ht="18" x14ac:dyDescent="0.5">
      <c r="A59" s="35"/>
      <c r="B59" s="40"/>
      <c r="C59" s="36"/>
      <c r="D59" s="43"/>
      <c r="E59" s="39"/>
    </row>
    <row r="60" spans="1:5" ht="18" x14ac:dyDescent="0.5">
      <c r="A60" s="35"/>
      <c r="B60" s="40"/>
      <c r="C60" s="36"/>
      <c r="D60" s="43"/>
      <c r="E60" s="39"/>
    </row>
    <row r="61" spans="1:5" ht="18" x14ac:dyDescent="0.5">
      <c r="A61" s="35"/>
      <c r="B61" s="40"/>
      <c r="C61" s="36"/>
      <c r="D61" s="43"/>
      <c r="E61" s="39"/>
    </row>
    <row r="62" spans="1:5" ht="18" x14ac:dyDescent="0.5">
      <c r="A62" s="35"/>
      <c r="B62" s="40"/>
      <c r="C62" s="36"/>
      <c r="D62" s="43"/>
      <c r="E62" s="39"/>
    </row>
    <row r="63" spans="1:5" ht="18" x14ac:dyDescent="0.5">
      <c r="A63" s="35"/>
      <c r="B63" s="40"/>
      <c r="C63" s="36"/>
      <c r="D63" s="43"/>
      <c r="E63" s="39"/>
    </row>
    <row r="64" spans="1:5" ht="18" x14ac:dyDescent="0.5">
      <c r="A64" s="35"/>
      <c r="B64" s="40"/>
      <c r="C64" s="36"/>
      <c r="D64" s="43"/>
      <c r="E64" s="39"/>
    </row>
    <row r="65" spans="1:5" ht="18" x14ac:dyDescent="0.5">
      <c r="A65" s="35"/>
      <c r="B65" s="40"/>
      <c r="C65" s="36"/>
      <c r="D65" s="43"/>
      <c r="E65" s="39"/>
    </row>
    <row r="66" spans="1:5" ht="18" x14ac:dyDescent="0.5">
      <c r="A66" s="35"/>
      <c r="B66" s="40"/>
      <c r="C66" s="36"/>
      <c r="D66" s="43"/>
      <c r="E66" s="39"/>
    </row>
    <row r="67" spans="1:5" ht="18" x14ac:dyDescent="0.5">
      <c r="A67" s="35"/>
      <c r="B67" s="40"/>
      <c r="C67" s="36"/>
      <c r="D67" s="43"/>
      <c r="E67" s="39"/>
    </row>
    <row r="68" spans="1:5" ht="18" x14ac:dyDescent="0.5">
      <c r="A68" s="35"/>
      <c r="B68" s="40"/>
      <c r="C68" s="36"/>
      <c r="D68" s="43"/>
      <c r="E68" s="39"/>
    </row>
    <row r="69" spans="1:5" ht="18" x14ac:dyDescent="0.5">
      <c r="A69" s="35"/>
      <c r="B69" s="40"/>
      <c r="C69" s="36"/>
      <c r="D69" s="43"/>
      <c r="E69" s="39"/>
    </row>
    <row r="70" spans="1:5" ht="18" x14ac:dyDescent="0.5">
      <c r="A70" s="35"/>
      <c r="B70" s="40"/>
      <c r="C70" s="36"/>
      <c r="D70" s="43"/>
      <c r="E70" s="39"/>
    </row>
    <row r="71" spans="1:5" ht="18" x14ac:dyDescent="0.5">
      <c r="A71" s="35"/>
      <c r="B71" s="40"/>
      <c r="C71" s="36"/>
      <c r="D71" s="43"/>
      <c r="E71" s="39"/>
    </row>
    <row r="72" spans="1:5" ht="18" x14ac:dyDescent="0.5">
      <c r="A72" s="35"/>
      <c r="B72" s="40"/>
      <c r="C72" s="36"/>
      <c r="D72" s="43"/>
      <c r="E72" s="39"/>
    </row>
    <row r="73" spans="1:5" ht="18" x14ac:dyDescent="0.5">
      <c r="A73" s="35"/>
      <c r="B73" s="40"/>
      <c r="C73" s="36"/>
      <c r="D73" s="43"/>
      <c r="E73" s="39"/>
    </row>
    <row r="74" spans="1:5" ht="18" x14ac:dyDescent="0.5">
      <c r="A74" s="35"/>
      <c r="B74" s="40"/>
      <c r="C74" s="36"/>
      <c r="D74" s="43"/>
      <c r="E74" s="39"/>
    </row>
    <row r="75" spans="1:5" ht="18" x14ac:dyDescent="0.5">
      <c r="A75" s="35"/>
      <c r="B75" s="40"/>
      <c r="C75" s="36"/>
      <c r="D75" s="43"/>
      <c r="E75" s="39"/>
    </row>
    <row r="76" spans="1:5" ht="18" x14ac:dyDescent="0.5">
      <c r="A76" s="35"/>
      <c r="B76" s="40"/>
      <c r="C76" s="36"/>
      <c r="D76" s="43"/>
      <c r="E76" s="39"/>
    </row>
    <row r="77" spans="1:5" ht="18" x14ac:dyDescent="0.5">
      <c r="A77" s="35"/>
      <c r="B77" s="40"/>
      <c r="C77" s="36"/>
      <c r="D77" s="43"/>
      <c r="E77" s="39"/>
    </row>
    <row r="78" spans="1:5" ht="18" x14ac:dyDescent="0.5">
      <c r="A78" s="35"/>
      <c r="B78" s="40"/>
      <c r="C78" s="36"/>
      <c r="D78" s="43"/>
      <c r="E78" s="39"/>
    </row>
    <row r="79" spans="1:5" ht="18" x14ac:dyDescent="0.5">
      <c r="A79" s="35"/>
      <c r="B79" s="40"/>
      <c r="C79" s="36"/>
      <c r="D79" s="43"/>
      <c r="E79" s="39"/>
    </row>
    <row r="80" spans="1:5" ht="18" x14ac:dyDescent="0.5">
      <c r="A80" s="35"/>
      <c r="B80" s="40"/>
      <c r="C80" s="36"/>
      <c r="D80" s="43"/>
      <c r="E80" s="39"/>
    </row>
    <row r="81" spans="1:5" ht="18" x14ac:dyDescent="0.5">
      <c r="A81" s="35"/>
      <c r="B81" s="40"/>
      <c r="C81" s="36"/>
      <c r="D81" s="43"/>
      <c r="E81" s="39"/>
    </row>
    <row r="82" spans="1:5" ht="18" x14ac:dyDescent="0.5">
      <c r="A82" s="35"/>
      <c r="B82" s="40"/>
      <c r="C82" s="36"/>
      <c r="D82" s="43"/>
      <c r="E82" s="39"/>
    </row>
    <row r="83" spans="1:5" ht="18" x14ac:dyDescent="0.5">
      <c r="A83" s="35"/>
      <c r="B83" s="40"/>
      <c r="C83" s="36"/>
      <c r="D83" s="43"/>
      <c r="E83" s="39"/>
    </row>
    <row r="84" spans="1:5" ht="18" x14ac:dyDescent="0.5">
      <c r="A84" s="35"/>
      <c r="B84" s="40"/>
      <c r="C84" s="36"/>
      <c r="D84" s="43"/>
      <c r="E84" s="39"/>
    </row>
    <row r="85" spans="1:5" ht="18" x14ac:dyDescent="0.5">
      <c r="A85" s="35"/>
      <c r="B85" s="40"/>
      <c r="C85" s="36"/>
      <c r="D85" s="43"/>
      <c r="E85" s="39"/>
    </row>
    <row r="86" spans="1:5" ht="18" x14ac:dyDescent="0.5">
      <c r="A86" s="35"/>
      <c r="B86" s="40"/>
      <c r="C86" s="36"/>
      <c r="D86" s="43"/>
      <c r="E86" s="39"/>
    </row>
    <row r="87" spans="1:5" ht="18" x14ac:dyDescent="0.5">
      <c r="A87" s="35"/>
      <c r="B87" s="40"/>
      <c r="C87" s="36"/>
      <c r="D87" s="43"/>
      <c r="E87" s="39"/>
    </row>
    <row r="88" spans="1:5" ht="18" x14ac:dyDescent="0.5">
      <c r="A88" s="35"/>
      <c r="B88" s="40"/>
      <c r="C88" s="36"/>
      <c r="D88" s="43"/>
      <c r="E88" s="39"/>
    </row>
    <row r="89" spans="1:5" ht="18" x14ac:dyDescent="0.5">
      <c r="A89" s="35"/>
      <c r="B89" s="40"/>
      <c r="C89" s="36"/>
      <c r="D89" s="43"/>
      <c r="E89" s="39"/>
    </row>
    <row r="90" spans="1:5" ht="18" x14ac:dyDescent="0.5">
      <c r="A90" s="35"/>
      <c r="B90" s="40"/>
      <c r="C90" s="36"/>
      <c r="D90" s="43"/>
      <c r="E90" s="39"/>
    </row>
    <row r="91" spans="1:5" ht="18" x14ac:dyDescent="0.5">
      <c r="A91" s="35"/>
      <c r="B91" s="40"/>
      <c r="C91" s="36"/>
      <c r="D91" s="43"/>
      <c r="E91" s="39"/>
    </row>
    <row r="92" spans="1:5" ht="18" x14ac:dyDescent="0.5">
      <c r="A92" s="35"/>
      <c r="B92" s="40"/>
      <c r="C92" s="36"/>
      <c r="D92" s="43"/>
      <c r="E92" s="39"/>
    </row>
    <row r="93" spans="1:5" ht="18" x14ac:dyDescent="0.5">
      <c r="A93" s="35"/>
      <c r="B93" s="40"/>
      <c r="C93" s="36"/>
      <c r="D93" s="43"/>
      <c r="E93" s="39"/>
    </row>
    <row r="94" spans="1:5" ht="18" x14ac:dyDescent="0.5">
      <c r="A94" s="35"/>
      <c r="B94" s="40"/>
      <c r="C94" s="36"/>
      <c r="D94" s="43"/>
      <c r="E94" s="39"/>
    </row>
    <row r="95" spans="1:5" ht="18" x14ac:dyDescent="0.5">
      <c r="A95" s="35"/>
      <c r="B95" s="40"/>
      <c r="C95" s="36"/>
      <c r="D95" s="43"/>
      <c r="E95" s="39"/>
    </row>
    <row r="96" spans="1:5" ht="18" x14ac:dyDescent="0.5">
      <c r="A96" s="35"/>
      <c r="B96" s="40"/>
      <c r="C96" s="36"/>
      <c r="D96" s="43"/>
      <c r="E96" s="39"/>
    </row>
    <row r="97" spans="1:5" ht="18" x14ac:dyDescent="0.5">
      <c r="A97" s="35"/>
      <c r="B97" s="40"/>
      <c r="C97" s="36"/>
      <c r="D97" s="43"/>
      <c r="E97" s="39"/>
    </row>
    <row r="98" spans="1:5" ht="18" x14ac:dyDescent="0.5">
      <c r="A98" s="35"/>
      <c r="B98" s="40"/>
      <c r="C98" s="36"/>
      <c r="D98" s="43"/>
      <c r="E98" s="39"/>
    </row>
    <row r="99" spans="1:5" ht="18" x14ac:dyDescent="0.5">
      <c r="A99" s="35"/>
      <c r="B99" s="40"/>
      <c r="C99" s="36"/>
      <c r="D99" s="43"/>
      <c r="E99" s="39"/>
    </row>
    <row r="100" spans="1:5" ht="18" x14ac:dyDescent="0.5">
      <c r="A100" s="35"/>
      <c r="B100" s="40"/>
      <c r="C100" s="36"/>
      <c r="D100" s="43"/>
      <c r="E100" s="39"/>
    </row>
    <row r="101" spans="1:5" ht="18" x14ac:dyDescent="0.5">
      <c r="A101" s="35"/>
      <c r="B101" s="40"/>
      <c r="C101" s="36"/>
      <c r="D101" s="43"/>
      <c r="E101" s="39"/>
    </row>
    <row r="102" spans="1:5" ht="18" x14ac:dyDescent="0.5">
      <c r="A102" s="35"/>
      <c r="B102" s="40"/>
      <c r="C102" s="36"/>
      <c r="D102" s="43"/>
      <c r="E102" s="39"/>
    </row>
    <row r="103" spans="1:5" ht="18" x14ac:dyDescent="0.5">
      <c r="A103" s="35"/>
      <c r="B103" s="40"/>
      <c r="C103" s="36"/>
      <c r="D103" s="43"/>
      <c r="E103" s="39"/>
    </row>
    <row r="104" spans="1:5" ht="18" x14ac:dyDescent="0.5">
      <c r="A104" s="35"/>
      <c r="B104" s="40"/>
      <c r="C104" s="36"/>
      <c r="D104" s="43"/>
      <c r="E104" s="39"/>
    </row>
    <row r="105" spans="1:5" ht="18" x14ac:dyDescent="0.5">
      <c r="A105" s="35"/>
      <c r="B105" s="40"/>
      <c r="C105" s="36"/>
      <c r="D105" s="43"/>
      <c r="E105" s="39"/>
    </row>
    <row r="106" spans="1:5" ht="18" x14ac:dyDescent="0.5">
      <c r="A106" s="35"/>
      <c r="B106" s="40"/>
      <c r="C106" s="36"/>
      <c r="D106" s="43"/>
      <c r="E106" s="39"/>
    </row>
    <row r="107" spans="1:5" ht="18" x14ac:dyDescent="0.5">
      <c r="A107" s="35"/>
      <c r="B107" s="40"/>
      <c r="C107" s="36"/>
      <c r="D107" s="43"/>
      <c r="E107" s="39"/>
    </row>
    <row r="108" spans="1:5" ht="18" x14ac:dyDescent="0.5">
      <c r="A108" s="35"/>
      <c r="B108" s="40"/>
      <c r="C108" s="36"/>
      <c r="D108" s="43"/>
      <c r="E108" s="39"/>
    </row>
    <row r="109" spans="1:5" ht="18" x14ac:dyDescent="0.5">
      <c r="A109" s="35"/>
      <c r="B109" s="40"/>
      <c r="C109" s="36"/>
      <c r="D109" s="43"/>
      <c r="E109" s="39"/>
    </row>
    <row r="110" spans="1:5" ht="18" x14ac:dyDescent="0.5">
      <c r="A110" s="35"/>
      <c r="B110" s="40"/>
      <c r="C110" s="36"/>
      <c r="D110" s="43"/>
      <c r="E110" s="39"/>
    </row>
    <row r="111" spans="1:5" ht="18" x14ac:dyDescent="0.5">
      <c r="A111" s="35"/>
      <c r="B111" s="40"/>
      <c r="C111" s="36"/>
      <c r="D111" s="43"/>
      <c r="E111" s="39"/>
    </row>
    <row r="112" spans="1:5" ht="18" x14ac:dyDescent="0.5">
      <c r="A112" s="35"/>
      <c r="B112" s="40"/>
      <c r="C112" s="36"/>
      <c r="D112" s="43"/>
      <c r="E112" s="39"/>
    </row>
    <row r="113" spans="1:5" ht="18" x14ac:dyDescent="0.5">
      <c r="A113" s="35"/>
      <c r="B113" s="40"/>
      <c r="C113" s="36"/>
      <c r="D113" s="43"/>
      <c r="E113" s="39"/>
    </row>
    <row r="114" spans="1:5" ht="18" x14ac:dyDescent="0.5">
      <c r="A114" s="35"/>
      <c r="B114" s="40"/>
      <c r="C114" s="36"/>
      <c r="D114" s="43"/>
      <c r="E114" s="39"/>
    </row>
    <row r="115" spans="1:5" ht="18" x14ac:dyDescent="0.5">
      <c r="A115" s="35"/>
      <c r="B115" s="40"/>
      <c r="C115" s="36"/>
      <c r="D115" s="43"/>
      <c r="E115" s="39"/>
    </row>
    <row r="116" spans="1:5" ht="18" x14ac:dyDescent="0.5">
      <c r="A116" s="35"/>
      <c r="B116" s="40"/>
      <c r="C116" s="36"/>
      <c r="D116" s="43"/>
      <c r="E116" s="39"/>
    </row>
    <row r="117" spans="1:5" ht="18" x14ac:dyDescent="0.5">
      <c r="A117" s="35"/>
      <c r="B117" s="40"/>
      <c r="C117" s="36"/>
      <c r="D117" s="43"/>
      <c r="E117" s="39"/>
    </row>
    <row r="118" spans="1:5" ht="18" x14ac:dyDescent="0.5">
      <c r="A118" s="35"/>
      <c r="B118" s="40"/>
      <c r="C118" s="36"/>
      <c r="D118" s="43"/>
      <c r="E118" s="39"/>
    </row>
    <row r="119" spans="1:5" ht="18" x14ac:dyDescent="0.5">
      <c r="A119" s="35"/>
      <c r="B119" s="40"/>
      <c r="C119" s="36"/>
      <c r="D119" s="43"/>
      <c r="E119" s="39"/>
    </row>
    <row r="120" spans="1:5" ht="18" x14ac:dyDescent="0.5">
      <c r="A120" s="35"/>
      <c r="B120" s="40"/>
      <c r="C120" s="36"/>
      <c r="D120" s="43"/>
      <c r="E120" s="39"/>
    </row>
    <row r="121" spans="1:5" ht="18" x14ac:dyDescent="0.5">
      <c r="A121" s="35"/>
      <c r="B121" s="40"/>
      <c r="C121" s="36"/>
      <c r="D121" s="43"/>
      <c r="E121" s="39"/>
    </row>
    <row r="122" spans="1:5" ht="18" x14ac:dyDescent="0.5">
      <c r="A122" s="35"/>
      <c r="B122" s="40"/>
      <c r="C122" s="36"/>
      <c r="D122" s="43"/>
      <c r="E122" s="39"/>
    </row>
    <row r="123" spans="1:5" ht="18" x14ac:dyDescent="0.5">
      <c r="A123" s="35"/>
      <c r="B123" s="40"/>
      <c r="C123" s="36"/>
      <c r="D123" s="43"/>
      <c r="E123" s="39"/>
    </row>
    <row r="124" spans="1:5" ht="18" x14ac:dyDescent="0.5">
      <c r="A124" s="35"/>
      <c r="B124" s="40"/>
      <c r="C124" s="36"/>
      <c r="D124" s="43"/>
      <c r="E124" s="39"/>
    </row>
    <row r="125" spans="1:5" ht="18" x14ac:dyDescent="0.5">
      <c r="A125" s="35"/>
      <c r="B125" s="40"/>
      <c r="C125" s="36"/>
      <c r="D125" s="43"/>
      <c r="E125" s="39"/>
    </row>
    <row r="126" spans="1:5" ht="18" x14ac:dyDescent="0.5">
      <c r="A126" s="35"/>
      <c r="B126" s="40"/>
      <c r="C126" s="36"/>
      <c r="D126" s="43"/>
      <c r="E126" s="39"/>
    </row>
    <row r="127" spans="1:5" ht="18" x14ac:dyDescent="0.5">
      <c r="A127" s="35"/>
      <c r="B127" s="40"/>
      <c r="C127" s="36"/>
      <c r="D127" s="43"/>
      <c r="E127" s="39"/>
    </row>
    <row r="128" spans="1:5" ht="18" x14ac:dyDescent="0.5">
      <c r="A128" s="35"/>
      <c r="B128" s="40"/>
      <c r="C128" s="36"/>
      <c r="D128" s="43"/>
      <c r="E128" s="39"/>
    </row>
    <row r="129" spans="1:5" ht="18" x14ac:dyDescent="0.5">
      <c r="A129" s="35"/>
      <c r="B129" s="40"/>
      <c r="C129" s="36"/>
      <c r="D129" s="43"/>
      <c r="E129" s="39"/>
    </row>
    <row r="130" spans="1:5" ht="18" x14ac:dyDescent="0.5">
      <c r="A130" s="35"/>
      <c r="B130" s="40"/>
      <c r="C130" s="36"/>
      <c r="D130" s="43"/>
      <c r="E130" s="39"/>
    </row>
    <row r="131" spans="1:5" ht="18" x14ac:dyDescent="0.5">
      <c r="A131" s="35"/>
      <c r="B131" s="40"/>
      <c r="C131" s="36"/>
      <c r="D131" s="43"/>
      <c r="E131" s="39"/>
    </row>
    <row r="132" spans="1:5" ht="18" x14ac:dyDescent="0.5">
      <c r="A132" s="35"/>
      <c r="B132" s="40"/>
      <c r="C132" s="36"/>
      <c r="D132" s="43"/>
      <c r="E132" s="39"/>
    </row>
    <row r="133" spans="1:5" ht="18" x14ac:dyDescent="0.5">
      <c r="A133" s="35"/>
      <c r="B133" s="40"/>
      <c r="C133" s="36"/>
      <c r="D133" s="43"/>
      <c r="E133" s="39"/>
    </row>
    <row r="134" spans="1:5" ht="18" x14ac:dyDescent="0.5">
      <c r="A134" s="35"/>
      <c r="B134" s="40"/>
      <c r="C134" s="36"/>
      <c r="D134" s="43"/>
      <c r="E134" s="39"/>
    </row>
    <row r="135" spans="1:5" ht="18" x14ac:dyDescent="0.5">
      <c r="A135" s="35"/>
      <c r="B135" s="40"/>
      <c r="C135" s="36"/>
      <c r="D135" s="43"/>
      <c r="E135" s="39"/>
    </row>
    <row r="136" spans="1:5" ht="18" x14ac:dyDescent="0.5">
      <c r="A136" s="35"/>
      <c r="B136" s="40"/>
      <c r="C136" s="36"/>
      <c r="D136" s="43"/>
      <c r="E136" s="39"/>
    </row>
    <row r="137" spans="1:5" ht="18" x14ac:dyDescent="0.5">
      <c r="A137" s="35"/>
      <c r="B137" s="40"/>
      <c r="C137" s="36"/>
      <c r="D137" s="43"/>
      <c r="E137" s="39"/>
    </row>
    <row r="138" spans="1:5" ht="18" x14ac:dyDescent="0.5">
      <c r="A138" s="35"/>
      <c r="B138" s="40"/>
      <c r="C138" s="36"/>
      <c r="D138" s="43"/>
      <c r="E138" s="39"/>
    </row>
    <row r="139" spans="1:5" ht="18" x14ac:dyDescent="0.5">
      <c r="A139" s="35"/>
      <c r="B139" s="40"/>
      <c r="C139" s="36"/>
      <c r="D139" s="43"/>
      <c r="E139" s="39"/>
    </row>
    <row r="140" spans="1:5" ht="18" x14ac:dyDescent="0.5">
      <c r="A140" s="35"/>
      <c r="B140" s="40"/>
      <c r="C140" s="36"/>
      <c r="D140" s="43"/>
      <c r="E140" s="39"/>
    </row>
    <row r="141" spans="1:5" ht="18" x14ac:dyDescent="0.5">
      <c r="A141" s="35"/>
      <c r="B141" s="40"/>
      <c r="C141" s="36"/>
      <c r="D141" s="43"/>
      <c r="E141" s="39"/>
    </row>
    <row r="142" spans="1:5" ht="18" x14ac:dyDescent="0.5">
      <c r="A142" s="35"/>
      <c r="B142" s="40"/>
      <c r="C142" s="36"/>
      <c r="D142" s="43"/>
      <c r="E142" s="39"/>
    </row>
    <row r="143" spans="1:5" ht="18" x14ac:dyDescent="0.5">
      <c r="A143" s="35"/>
      <c r="B143" s="40"/>
      <c r="C143" s="36"/>
      <c r="D143" s="43"/>
      <c r="E143" s="39"/>
    </row>
    <row r="144" spans="1:5" ht="18" x14ac:dyDescent="0.5">
      <c r="A144" s="35"/>
      <c r="B144" s="40"/>
      <c r="C144" s="36"/>
      <c r="D144" s="43"/>
      <c r="E144" s="39"/>
    </row>
    <row r="145" spans="1:5" ht="18" x14ac:dyDescent="0.5">
      <c r="A145" s="35"/>
      <c r="B145" s="40"/>
      <c r="C145" s="36"/>
      <c r="D145" s="43"/>
      <c r="E145" s="39"/>
    </row>
    <row r="146" spans="1:5" ht="18" x14ac:dyDescent="0.5">
      <c r="A146" s="35"/>
      <c r="B146" s="40"/>
      <c r="C146" s="36"/>
      <c r="D146" s="43"/>
      <c r="E146" s="39"/>
    </row>
    <row r="147" spans="1:5" ht="18" x14ac:dyDescent="0.5">
      <c r="A147" s="35"/>
      <c r="B147" s="40"/>
      <c r="C147" s="36"/>
      <c r="D147" s="43"/>
      <c r="E147" s="39"/>
    </row>
    <row r="148" spans="1:5" ht="18" x14ac:dyDescent="0.5">
      <c r="A148" s="35"/>
      <c r="B148" s="40"/>
      <c r="C148" s="36"/>
      <c r="D148" s="43"/>
      <c r="E148" s="39"/>
    </row>
    <row r="149" spans="1:5" ht="18" x14ac:dyDescent="0.5">
      <c r="A149" s="35"/>
      <c r="B149" s="40"/>
      <c r="C149" s="36"/>
      <c r="D149" s="43"/>
      <c r="E149" s="39"/>
    </row>
    <row r="150" spans="1:5" ht="18" x14ac:dyDescent="0.5">
      <c r="A150" s="35"/>
      <c r="B150" s="40"/>
      <c r="C150" s="36"/>
      <c r="D150" s="43"/>
      <c r="E150" s="39"/>
    </row>
    <row r="151" spans="1:5" ht="18" x14ac:dyDescent="0.5">
      <c r="A151" s="35"/>
      <c r="B151" s="40"/>
      <c r="C151" s="36"/>
      <c r="D151" s="43"/>
      <c r="E151" s="39"/>
    </row>
    <row r="152" spans="1:5" ht="18" x14ac:dyDescent="0.5">
      <c r="A152" s="35"/>
      <c r="B152" s="40"/>
      <c r="C152" s="36"/>
      <c r="D152" s="43"/>
      <c r="E152" s="39"/>
    </row>
    <row r="153" spans="1:5" ht="18" x14ac:dyDescent="0.5">
      <c r="A153" s="35"/>
      <c r="B153" s="40"/>
      <c r="C153" s="36"/>
      <c r="D153" s="43"/>
      <c r="E153" s="39"/>
    </row>
    <row r="154" spans="1:5" ht="18" x14ac:dyDescent="0.5">
      <c r="A154" s="35"/>
      <c r="B154" s="40"/>
      <c r="C154" s="36"/>
      <c r="D154" s="43"/>
      <c r="E154" s="39"/>
    </row>
    <row r="155" spans="1:5" ht="18" x14ac:dyDescent="0.5">
      <c r="A155" s="35"/>
      <c r="B155" s="40"/>
      <c r="C155" s="36"/>
      <c r="D155" s="43"/>
      <c r="E155" s="39"/>
    </row>
    <row r="156" spans="1:5" ht="18" x14ac:dyDescent="0.5">
      <c r="A156" s="35"/>
      <c r="B156" s="40"/>
      <c r="C156" s="36"/>
      <c r="D156" s="43"/>
      <c r="E156" s="39"/>
    </row>
    <row r="157" spans="1:5" ht="18" x14ac:dyDescent="0.5">
      <c r="A157" s="35"/>
      <c r="B157" s="40"/>
      <c r="C157" s="36"/>
      <c r="D157" s="43"/>
      <c r="E157" s="39"/>
    </row>
    <row r="158" spans="1:5" ht="18" x14ac:dyDescent="0.5">
      <c r="A158" s="35"/>
      <c r="B158" s="40"/>
      <c r="C158" s="36"/>
      <c r="D158" s="43"/>
      <c r="E158" s="39"/>
    </row>
    <row r="159" spans="1:5" ht="18" x14ac:dyDescent="0.5">
      <c r="A159" s="35"/>
      <c r="B159" s="40"/>
      <c r="C159" s="36"/>
      <c r="D159" s="43"/>
      <c r="E159" s="39"/>
    </row>
    <row r="160" spans="1:5" ht="18" x14ac:dyDescent="0.5">
      <c r="A160" s="35"/>
      <c r="B160" s="40"/>
      <c r="C160" s="36"/>
      <c r="D160" s="43"/>
      <c r="E160" s="39"/>
    </row>
    <row r="161" spans="1:5" ht="18" x14ac:dyDescent="0.5">
      <c r="A161" s="35"/>
      <c r="B161" s="40"/>
      <c r="C161" s="36"/>
      <c r="D161" s="43"/>
      <c r="E161" s="39"/>
    </row>
    <row r="162" spans="1:5" ht="18" x14ac:dyDescent="0.5">
      <c r="A162" s="35"/>
      <c r="B162" s="40"/>
      <c r="C162" s="36"/>
      <c r="D162" s="43"/>
      <c r="E162" s="39"/>
    </row>
    <row r="163" spans="1:5" ht="18" x14ac:dyDescent="0.5">
      <c r="A163" s="35"/>
      <c r="B163" s="40"/>
      <c r="C163" s="36"/>
      <c r="D163" s="43"/>
      <c r="E163" s="39"/>
    </row>
    <row r="164" spans="1:5" ht="18" x14ac:dyDescent="0.5">
      <c r="A164" s="35"/>
      <c r="B164" s="40"/>
      <c r="C164" s="36"/>
      <c r="D164" s="43"/>
      <c r="E164" s="39"/>
    </row>
    <row r="165" spans="1:5" ht="18" x14ac:dyDescent="0.5">
      <c r="A165" s="35"/>
      <c r="B165" s="40"/>
      <c r="C165" s="36"/>
      <c r="D165" s="43"/>
      <c r="E165" s="39"/>
    </row>
    <row r="166" spans="1:5" ht="18" x14ac:dyDescent="0.5">
      <c r="A166" s="35"/>
      <c r="B166" s="40"/>
      <c r="C166" s="36"/>
      <c r="D166" s="43"/>
      <c r="E166" s="39"/>
    </row>
    <row r="167" spans="1:5" ht="18" x14ac:dyDescent="0.5">
      <c r="A167" s="35"/>
      <c r="B167" s="40"/>
      <c r="C167" s="36"/>
      <c r="D167" s="43"/>
      <c r="E167" s="39"/>
    </row>
    <row r="168" spans="1:5" ht="18" x14ac:dyDescent="0.5">
      <c r="A168" s="35"/>
      <c r="B168" s="40"/>
      <c r="C168" s="36"/>
      <c r="D168" s="43"/>
      <c r="E168" s="39"/>
    </row>
    <row r="169" spans="1:5" ht="18" x14ac:dyDescent="0.5">
      <c r="A169" s="35"/>
      <c r="B169" s="40"/>
      <c r="C169" s="36"/>
      <c r="D169" s="43"/>
      <c r="E169" s="39"/>
    </row>
    <row r="170" spans="1:5" ht="18" x14ac:dyDescent="0.5">
      <c r="A170" s="35"/>
      <c r="B170" s="40"/>
      <c r="C170" s="36"/>
      <c r="D170" s="43"/>
      <c r="E170" s="39"/>
    </row>
    <row r="171" spans="1:5" ht="18" x14ac:dyDescent="0.5">
      <c r="A171" s="35"/>
      <c r="B171" s="40"/>
      <c r="C171" s="36"/>
      <c r="D171" s="43"/>
      <c r="E171" s="39"/>
    </row>
    <row r="172" spans="1:5" ht="18" x14ac:dyDescent="0.5">
      <c r="A172" s="35"/>
      <c r="B172" s="40"/>
      <c r="C172" s="36"/>
      <c r="D172" s="43"/>
      <c r="E172" s="39"/>
    </row>
    <row r="173" spans="1:5" ht="18" x14ac:dyDescent="0.5">
      <c r="A173" s="35"/>
      <c r="B173" s="40"/>
      <c r="C173" s="36"/>
      <c r="D173" s="43"/>
      <c r="E173" s="39"/>
    </row>
    <row r="174" spans="1:5" ht="18" x14ac:dyDescent="0.5">
      <c r="A174" s="35"/>
      <c r="B174" s="40"/>
      <c r="C174" s="36"/>
      <c r="D174" s="43"/>
      <c r="E174" s="39"/>
    </row>
    <row r="175" spans="1:5" ht="18" x14ac:dyDescent="0.5">
      <c r="A175" s="35"/>
      <c r="B175" s="40"/>
      <c r="C175" s="36"/>
      <c r="D175" s="43"/>
      <c r="E175" s="39"/>
    </row>
    <row r="176" spans="1:5" ht="18" x14ac:dyDescent="0.5">
      <c r="A176" s="35"/>
      <c r="B176" s="40"/>
      <c r="C176" s="36"/>
      <c r="D176" s="43"/>
      <c r="E176" s="39"/>
    </row>
    <row r="177" spans="1:5" ht="18" x14ac:dyDescent="0.5">
      <c r="A177" s="35"/>
      <c r="B177" s="40"/>
      <c r="C177" s="36"/>
      <c r="D177" s="43"/>
      <c r="E177" s="39"/>
    </row>
    <row r="178" spans="1:5" ht="18" x14ac:dyDescent="0.5">
      <c r="A178" s="35"/>
      <c r="B178" s="40"/>
      <c r="C178" s="36"/>
      <c r="D178" s="43"/>
      <c r="E178" s="39"/>
    </row>
    <row r="179" spans="1:5" ht="18" x14ac:dyDescent="0.5">
      <c r="A179" s="35"/>
      <c r="B179" s="40"/>
      <c r="C179" s="36"/>
      <c r="D179" s="43"/>
      <c r="E179" s="39"/>
    </row>
    <row r="180" spans="1:5" ht="18" x14ac:dyDescent="0.5">
      <c r="A180" s="35"/>
      <c r="B180" s="40"/>
      <c r="C180" s="36"/>
      <c r="D180" s="43"/>
      <c r="E180" s="39"/>
    </row>
    <row r="181" spans="1:5" ht="18" x14ac:dyDescent="0.5">
      <c r="A181" s="35"/>
      <c r="B181" s="40"/>
      <c r="C181" s="36"/>
      <c r="D181" s="43"/>
      <c r="E181" s="39"/>
    </row>
    <row r="182" spans="1:5" ht="18" x14ac:dyDescent="0.5">
      <c r="A182" s="35"/>
      <c r="B182" s="40"/>
      <c r="C182" s="36"/>
      <c r="D182" s="43"/>
      <c r="E182" s="39"/>
    </row>
    <row r="183" spans="1:5" ht="18" x14ac:dyDescent="0.5">
      <c r="A183" s="35"/>
      <c r="B183" s="40"/>
      <c r="C183" s="36"/>
      <c r="D183" s="43"/>
      <c r="E183" s="39"/>
    </row>
    <row r="184" spans="1:5" ht="18" x14ac:dyDescent="0.5">
      <c r="A184" s="35"/>
      <c r="B184" s="40"/>
      <c r="C184" s="36"/>
      <c r="D184" s="43"/>
      <c r="E184" s="39"/>
    </row>
    <row r="185" spans="1:5" ht="18" x14ac:dyDescent="0.5">
      <c r="A185" s="35"/>
      <c r="B185" s="40"/>
      <c r="C185" s="36"/>
      <c r="D185" s="43"/>
      <c r="E185" s="39"/>
    </row>
    <row r="186" spans="1:5" ht="18" x14ac:dyDescent="0.5">
      <c r="A186" s="35"/>
      <c r="B186" s="40"/>
      <c r="C186" s="36"/>
      <c r="D186" s="43"/>
      <c r="E186" s="39"/>
    </row>
    <row r="187" spans="1:5" ht="18" x14ac:dyDescent="0.5">
      <c r="A187" s="35"/>
      <c r="B187" s="40"/>
      <c r="C187" s="36"/>
      <c r="D187" s="43"/>
      <c r="E187" s="39"/>
    </row>
    <row r="188" spans="1:5" ht="18" x14ac:dyDescent="0.5">
      <c r="A188" s="35"/>
      <c r="B188" s="40"/>
      <c r="C188" s="36"/>
      <c r="D188" s="43"/>
      <c r="E188" s="39"/>
    </row>
    <row r="189" spans="1:5" ht="18" x14ac:dyDescent="0.5">
      <c r="A189" s="35"/>
      <c r="B189" s="40"/>
      <c r="C189" s="36"/>
      <c r="D189" s="43"/>
      <c r="E189" s="39"/>
    </row>
    <row r="190" spans="1:5" ht="18" x14ac:dyDescent="0.5">
      <c r="A190" s="35"/>
      <c r="B190" s="40"/>
      <c r="C190" s="36"/>
      <c r="D190" s="43"/>
      <c r="E190" s="39"/>
    </row>
    <row r="191" spans="1:5" ht="18" x14ac:dyDescent="0.5">
      <c r="A191" s="35"/>
      <c r="B191" s="40"/>
      <c r="C191" s="36"/>
      <c r="D191" s="43"/>
      <c r="E191" s="39"/>
    </row>
    <row r="192" spans="1:5" ht="18" x14ac:dyDescent="0.5">
      <c r="A192" s="35"/>
      <c r="B192" s="40"/>
      <c r="C192" s="36"/>
      <c r="D192" s="43"/>
      <c r="E192" s="39"/>
    </row>
    <row r="193" spans="1:5" ht="18" x14ac:dyDescent="0.5">
      <c r="A193" s="35"/>
      <c r="B193" s="40"/>
      <c r="C193" s="36"/>
      <c r="D193" s="43"/>
      <c r="E193" s="39"/>
    </row>
    <row r="194" spans="1:5" ht="18" x14ac:dyDescent="0.5">
      <c r="A194" s="35"/>
      <c r="B194" s="40"/>
      <c r="C194" s="36"/>
      <c r="D194" s="43"/>
      <c r="E194" s="39"/>
    </row>
    <row r="195" spans="1:5" ht="18" x14ac:dyDescent="0.5">
      <c r="A195" s="35"/>
      <c r="B195" s="40"/>
      <c r="C195" s="36"/>
      <c r="D195" s="43"/>
      <c r="E195" s="39"/>
    </row>
    <row r="196" spans="1:5" ht="18" x14ac:dyDescent="0.5">
      <c r="A196" s="35"/>
      <c r="B196" s="40"/>
      <c r="C196" s="36"/>
      <c r="D196" s="43"/>
      <c r="E196" s="39"/>
    </row>
    <row r="197" spans="1:5" ht="18" x14ac:dyDescent="0.5">
      <c r="A197" s="35"/>
      <c r="B197" s="40"/>
      <c r="C197" s="36"/>
      <c r="D197" s="43"/>
      <c r="E197" s="39"/>
    </row>
    <row r="198" spans="1:5" ht="18" x14ac:dyDescent="0.5">
      <c r="A198" s="35"/>
      <c r="B198" s="40"/>
      <c r="C198" s="36"/>
      <c r="D198" s="43"/>
      <c r="E198" s="39"/>
    </row>
    <row r="199" spans="1:5" ht="18" x14ac:dyDescent="0.5">
      <c r="A199" s="35"/>
      <c r="B199" s="40"/>
      <c r="C199" s="36"/>
      <c r="D199" s="43"/>
      <c r="E199" s="39"/>
    </row>
    <row r="200" spans="1:5" ht="18" x14ac:dyDescent="0.5">
      <c r="A200" s="35"/>
      <c r="B200" s="40"/>
      <c r="C200" s="36"/>
      <c r="D200" s="43"/>
      <c r="E200" s="39"/>
    </row>
    <row r="201" spans="1:5" ht="18" x14ac:dyDescent="0.5">
      <c r="A201" s="35"/>
      <c r="B201" s="40"/>
      <c r="C201" s="36"/>
      <c r="D201" s="43"/>
      <c r="E201" s="39"/>
    </row>
    <row r="202" spans="1:5" ht="18" x14ac:dyDescent="0.5">
      <c r="A202" s="35"/>
      <c r="B202" s="40"/>
      <c r="C202" s="36"/>
      <c r="D202" s="43"/>
      <c r="E202" s="39"/>
    </row>
    <row r="203" spans="1:5" ht="18" x14ac:dyDescent="0.5">
      <c r="A203" s="35"/>
      <c r="B203" s="40"/>
      <c r="C203" s="36"/>
      <c r="D203" s="43"/>
      <c r="E203" s="39"/>
    </row>
    <row r="204" spans="1:5" ht="18" x14ac:dyDescent="0.5">
      <c r="A204" s="35"/>
      <c r="B204" s="40"/>
      <c r="C204" s="36"/>
      <c r="D204" s="43"/>
      <c r="E204" s="39"/>
    </row>
    <row r="205" spans="1:5" ht="18" x14ac:dyDescent="0.5">
      <c r="A205" s="35"/>
      <c r="B205" s="40"/>
      <c r="C205" s="36"/>
      <c r="D205" s="43"/>
      <c r="E205" s="39"/>
    </row>
    <row r="206" spans="1:5" ht="18" x14ac:dyDescent="0.5">
      <c r="A206" s="35"/>
      <c r="B206" s="40"/>
      <c r="C206" s="36"/>
      <c r="D206" s="43"/>
      <c r="E206" s="39"/>
    </row>
    <row r="207" spans="1:5" ht="18" x14ac:dyDescent="0.5">
      <c r="A207" s="35"/>
      <c r="B207" s="40"/>
      <c r="C207" s="36"/>
      <c r="D207" s="43"/>
      <c r="E207" s="39"/>
    </row>
    <row r="208" spans="1:5" ht="18" x14ac:dyDescent="0.5">
      <c r="A208" s="35"/>
      <c r="B208" s="40"/>
      <c r="C208" s="36"/>
      <c r="D208" s="43"/>
      <c r="E208" s="39"/>
    </row>
    <row r="209" spans="1:5" ht="18" x14ac:dyDescent="0.5">
      <c r="A209" s="35"/>
      <c r="B209" s="40"/>
      <c r="C209" s="36"/>
      <c r="D209" s="43"/>
      <c r="E209" s="39"/>
    </row>
    <row r="210" spans="1:5" ht="18" x14ac:dyDescent="0.5">
      <c r="A210" s="35"/>
      <c r="B210" s="40"/>
      <c r="C210" s="36"/>
      <c r="D210" s="43"/>
      <c r="E210" s="39"/>
    </row>
    <row r="211" spans="1:5" ht="18" x14ac:dyDescent="0.5">
      <c r="A211" s="35"/>
      <c r="B211" s="40"/>
      <c r="C211" s="36"/>
      <c r="D211" s="43"/>
      <c r="E211" s="39"/>
    </row>
    <row r="212" spans="1:5" ht="18" x14ac:dyDescent="0.5">
      <c r="A212" s="35"/>
      <c r="B212" s="40"/>
      <c r="C212" s="36"/>
      <c r="D212" s="43"/>
      <c r="E212" s="39"/>
    </row>
    <row r="213" spans="1:5" ht="18" x14ac:dyDescent="0.5">
      <c r="A213" s="35"/>
      <c r="B213" s="40"/>
      <c r="C213" s="36"/>
      <c r="D213" s="43"/>
      <c r="E213" s="39"/>
    </row>
    <row r="214" spans="1:5" ht="18" x14ac:dyDescent="0.5">
      <c r="A214" s="35"/>
      <c r="B214" s="40"/>
      <c r="C214" s="36"/>
      <c r="D214" s="43"/>
      <c r="E214" s="39"/>
    </row>
    <row r="215" spans="1:5" ht="18" x14ac:dyDescent="0.5">
      <c r="A215" s="35"/>
      <c r="B215" s="40"/>
      <c r="C215" s="36"/>
      <c r="D215" s="43"/>
      <c r="E215" s="39"/>
    </row>
    <row r="216" spans="1:5" ht="18" x14ac:dyDescent="0.5">
      <c r="A216" s="35"/>
      <c r="B216" s="40"/>
      <c r="C216" s="36"/>
      <c r="D216" s="43"/>
      <c r="E216" s="39"/>
    </row>
    <row r="217" spans="1:5" ht="18" x14ac:dyDescent="0.5">
      <c r="A217" s="35"/>
      <c r="B217" s="40"/>
      <c r="C217" s="36"/>
      <c r="D217" s="43"/>
      <c r="E217" s="39"/>
    </row>
    <row r="218" spans="1:5" ht="18" x14ac:dyDescent="0.5">
      <c r="A218" s="35"/>
      <c r="B218" s="40"/>
      <c r="C218" s="36"/>
      <c r="D218" s="43"/>
      <c r="E218" s="39"/>
    </row>
    <row r="219" spans="1:5" ht="18" x14ac:dyDescent="0.5">
      <c r="A219" s="35"/>
      <c r="B219" s="40"/>
      <c r="C219" s="36"/>
      <c r="D219" s="43"/>
      <c r="E219" s="39"/>
    </row>
    <row r="220" spans="1:5" ht="18" x14ac:dyDescent="0.5">
      <c r="A220" s="35"/>
      <c r="B220" s="40"/>
      <c r="C220" s="36"/>
      <c r="D220" s="43"/>
      <c r="E220" s="39"/>
    </row>
    <row r="221" spans="1:5" ht="18" x14ac:dyDescent="0.5">
      <c r="A221" s="35"/>
      <c r="B221" s="40"/>
      <c r="C221" s="36"/>
      <c r="D221" s="43"/>
      <c r="E221" s="39"/>
    </row>
    <row r="222" spans="1:5" ht="18" x14ac:dyDescent="0.5">
      <c r="A222" s="35"/>
      <c r="B222" s="40"/>
      <c r="C222" s="36"/>
      <c r="D222" s="43"/>
      <c r="E222" s="39"/>
    </row>
    <row r="223" spans="1:5" ht="18" x14ac:dyDescent="0.5">
      <c r="A223" s="35"/>
      <c r="B223" s="40"/>
      <c r="C223" s="36"/>
      <c r="D223" s="43"/>
      <c r="E223" s="39"/>
    </row>
    <row r="224" spans="1:5" ht="18" x14ac:dyDescent="0.5">
      <c r="A224" s="35"/>
      <c r="B224" s="40"/>
      <c r="C224" s="36"/>
      <c r="D224" s="43"/>
      <c r="E224" s="39"/>
    </row>
    <row r="225" spans="1:5" ht="18" x14ac:dyDescent="0.5">
      <c r="A225" s="35"/>
      <c r="B225" s="40"/>
      <c r="C225" s="36"/>
      <c r="D225" s="43"/>
      <c r="E225" s="39"/>
    </row>
    <row r="226" spans="1:5" ht="18" x14ac:dyDescent="0.5">
      <c r="A226" s="35"/>
      <c r="B226" s="40"/>
      <c r="C226" s="36"/>
      <c r="D226" s="43"/>
      <c r="E226" s="39"/>
    </row>
    <row r="227" spans="1:5" ht="18" x14ac:dyDescent="0.5">
      <c r="A227" s="35"/>
      <c r="B227" s="40"/>
      <c r="C227" s="36"/>
      <c r="D227" s="43"/>
      <c r="E227" s="39"/>
    </row>
    <row r="228" spans="1:5" ht="18" x14ac:dyDescent="0.5">
      <c r="A228" s="35"/>
      <c r="B228" s="40"/>
      <c r="C228" s="36"/>
      <c r="D228" s="43"/>
      <c r="E228" s="39"/>
    </row>
    <row r="229" spans="1:5" ht="18" x14ac:dyDescent="0.5">
      <c r="A229" s="35"/>
      <c r="B229" s="40"/>
      <c r="C229" s="36"/>
      <c r="D229" s="43"/>
      <c r="E229" s="39"/>
    </row>
    <row r="230" spans="1:5" ht="18" x14ac:dyDescent="0.5">
      <c r="A230" s="35"/>
      <c r="B230" s="40"/>
      <c r="C230" s="36"/>
      <c r="D230" s="43"/>
      <c r="E230" s="39"/>
    </row>
    <row r="231" spans="1:5" ht="18" x14ac:dyDescent="0.5">
      <c r="A231" s="35"/>
      <c r="B231" s="40"/>
      <c r="C231" s="36"/>
      <c r="D231" s="43"/>
      <c r="E231" s="39"/>
    </row>
    <row r="232" spans="1:5" ht="18" x14ac:dyDescent="0.5">
      <c r="A232" s="35"/>
      <c r="B232" s="40"/>
      <c r="C232" s="36"/>
      <c r="D232" s="43"/>
      <c r="E232" s="39"/>
    </row>
    <row r="233" spans="1:5" ht="18" x14ac:dyDescent="0.5">
      <c r="A233" s="35"/>
      <c r="B233" s="40"/>
      <c r="C233" s="36"/>
      <c r="D233" s="43"/>
      <c r="E233" s="39"/>
    </row>
    <row r="234" spans="1:5" ht="18" x14ac:dyDescent="0.5">
      <c r="A234" s="35"/>
      <c r="B234" s="40"/>
      <c r="C234" s="36"/>
      <c r="D234" s="43"/>
      <c r="E234" s="39"/>
    </row>
    <row r="235" spans="1:5" ht="18" x14ac:dyDescent="0.5">
      <c r="A235" s="35"/>
      <c r="B235" s="40"/>
      <c r="C235" s="36"/>
      <c r="D235" s="43"/>
      <c r="E235" s="39"/>
    </row>
    <row r="236" spans="1:5" ht="18" x14ac:dyDescent="0.5">
      <c r="A236" s="35"/>
      <c r="B236" s="40"/>
      <c r="C236" s="36"/>
      <c r="D236" s="43"/>
      <c r="E236" s="39"/>
    </row>
    <row r="237" spans="1:5" ht="18" x14ac:dyDescent="0.5">
      <c r="A237" s="35"/>
      <c r="B237" s="40"/>
      <c r="C237" s="36"/>
      <c r="D237" s="43"/>
      <c r="E237" s="39"/>
    </row>
    <row r="238" spans="1:5" ht="18" x14ac:dyDescent="0.5">
      <c r="A238" s="35"/>
      <c r="B238" s="40"/>
      <c r="C238" s="36"/>
      <c r="D238" s="43"/>
      <c r="E238" s="39"/>
    </row>
    <row r="239" spans="1:5" ht="18" x14ac:dyDescent="0.5">
      <c r="A239" s="35"/>
      <c r="B239" s="40"/>
      <c r="C239" s="36"/>
      <c r="D239" s="43"/>
      <c r="E239" s="39"/>
    </row>
    <row r="240" spans="1:5" ht="18" x14ac:dyDescent="0.5">
      <c r="A240" s="35"/>
      <c r="B240" s="40"/>
      <c r="C240" s="36"/>
      <c r="D240" s="43"/>
      <c r="E240" s="39"/>
    </row>
    <row r="241" spans="1:5" ht="18" x14ac:dyDescent="0.5">
      <c r="A241" s="35"/>
      <c r="B241" s="40"/>
      <c r="C241" s="36"/>
      <c r="D241" s="43"/>
      <c r="E241" s="39"/>
    </row>
    <row r="242" spans="1:5" ht="18" x14ac:dyDescent="0.5">
      <c r="A242" s="35"/>
      <c r="B242" s="40"/>
      <c r="C242" s="36"/>
      <c r="D242" s="43"/>
      <c r="E242" s="39"/>
    </row>
    <row r="243" spans="1:5" ht="18" x14ac:dyDescent="0.5">
      <c r="A243" s="35"/>
      <c r="B243" s="40"/>
      <c r="C243" s="36"/>
      <c r="D243" s="43"/>
      <c r="E243" s="39"/>
    </row>
    <row r="244" spans="1:5" ht="18" x14ac:dyDescent="0.5">
      <c r="A244" s="35"/>
      <c r="B244" s="40"/>
      <c r="C244" s="36"/>
      <c r="D244" s="43"/>
      <c r="E244" s="39"/>
    </row>
    <row r="245" spans="1:5" ht="18" x14ac:dyDescent="0.5">
      <c r="A245" s="35"/>
      <c r="B245" s="40"/>
      <c r="C245" s="36"/>
      <c r="D245" s="43"/>
      <c r="E245" s="39"/>
    </row>
    <row r="246" spans="1:5" ht="18" x14ac:dyDescent="0.5">
      <c r="A246" s="35"/>
      <c r="B246" s="40"/>
      <c r="C246" s="36"/>
      <c r="D246" s="43"/>
      <c r="E246" s="39"/>
    </row>
    <row r="247" spans="1:5" ht="18" x14ac:dyDescent="0.5">
      <c r="A247" s="35"/>
      <c r="B247" s="40"/>
      <c r="C247" s="36"/>
      <c r="D247" s="43"/>
      <c r="E247" s="39"/>
    </row>
    <row r="248" spans="1:5" ht="18" x14ac:dyDescent="0.5">
      <c r="A248" s="35"/>
      <c r="B248" s="40"/>
      <c r="C248" s="36"/>
      <c r="D248" s="43"/>
      <c r="E248" s="39"/>
    </row>
    <row r="249" spans="1:5" ht="18" x14ac:dyDescent="0.5">
      <c r="A249" s="35"/>
      <c r="B249" s="40"/>
      <c r="C249" s="36"/>
      <c r="D249" s="43"/>
      <c r="E249" s="39"/>
    </row>
    <row r="250" spans="1:5" ht="18" x14ac:dyDescent="0.5">
      <c r="A250" s="35"/>
      <c r="B250" s="40"/>
      <c r="C250" s="36"/>
      <c r="D250" s="43"/>
      <c r="E250" s="39"/>
    </row>
    <row r="251" spans="1:5" ht="18" x14ac:dyDescent="0.5">
      <c r="A251" s="35"/>
      <c r="B251" s="40"/>
      <c r="C251" s="36"/>
      <c r="D251" s="43"/>
      <c r="E251" s="39"/>
    </row>
    <row r="252" spans="1:5" ht="18" x14ac:dyDescent="0.5">
      <c r="A252" s="35"/>
      <c r="B252" s="40"/>
      <c r="C252" s="36"/>
      <c r="D252" s="43"/>
      <c r="E252" s="39"/>
    </row>
    <row r="253" spans="1:5" ht="18" x14ac:dyDescent="0.5">
      <c r="A253" s="35"/>
      <c r="B253" s="40"/>
      <c r="C253" s="36"/>
      <c r="D253" s="43"/>
      <c r="E253" s="39"/>
    </row>
    <row r="254" spans="1:5" ht="18" x14ac:dyDescent="0.5">
      <c r="A254" s="35"/>
      <c r="B254" s="40"/>
      <c r="C254" s="36"/>
      <c r="D254" s="43"/>
      <c r="E254" s="39"/>
    </row>
    <row r="255" spans="1:5" ht="18" x14ac:dyDescent="0.5">
      <c r="A255" s="35"/>
      <c r="B255" s="40"/>
      <c r="C255" s="36"/>
      <c r="D255" s="43"/>
      <c r="E255" s="39"/>
    </row>
    <row r="256" spans="1:5" ht="18" x14ac:dyDescent="0.5">
      <c r="A256" s="35"/>
      <c r="B256" s="40"/>
      <c r="C256" s="36"/>
      <c r="D256" s="43"/>
      <c r="E256" s="39"/>
    </row>
    <row r="257" spans="1:5" ht="18" x14ac:dyDescent="0.5">
      <c r="A257" s="35"/>
      <c r="B257" s="40"/>
      <c r="C257" s="36"/>
      <c r="D257" s="43"/>
      <c r="E257" s="39"/>
    </row>
    <row r="258" spans="1:5" ht="18" x14ac:dyDescent="0.5">
      <c r="A258" s="35"/>
      <c r="B258" s="40"/>
      <c r="C258" s="36"/>
      <c r="D258" s="43"/>
      <c r="E258" s="39"/>
    </row>
    <row r="259" spans="1:5" ht="18" x14ac:dyDescent="0.5">
      <c r="A259" s="35"/>
      <c r="B259" s="40"/>
      <c r="C259" s="36"/>
      <c r="D259" s="43"/>
      <c r="E259" s="39"/>
    </row>
    <row r="260" spans="1:5" ht="18" x14ac:dyDescent="0.5">
      <c r="A260" s="35"/>
      <c r="B260" s="40"/>
      <c r="C260" s="36"/>
      <c r="D260" s="43"/>
      <c r="E260" s="39"/>
    </row>
    <row r="261" spans="1:5" ht="18" x14ac:dyDescent="0.5">
      <c r="A261" s="35"/>
      <c r="B261" s="40"/>
      <c r="C261" s="36"/>
      <c r="D261" s="43"/>
      <c r="E261" s="39"/>
    </row>
    <row r="262" spans="1:5" ht="18" x14ac:dyDescent="0.5">
      <c r="A262" s="35"/>
      <c r="B262" s="40"/>
      <c r="C262" s="36"/>
      <c r="D262" s="43"/>
      <c r="E262" s="39"/>
    </row>
    <row r="263" spans="1:5" ht="18" x14ac:dyDescent="0.5">
      <c r="A263" s="35"/>
      <c r="B263" s="40"/>
      <c r="C263" s="36"/>
      <c r="D263" s="43"/>
      <c r="E263" s="39"/>
    </row>
    <row r="264" spans="1:5" ht="18" x14ac:dyDescent="0.5">
      <c r="A264" s="35"/>
      <c r="B264" s="40"/>
      <c r="C264" s="36"/>
      <c r="D264" s="43"/>
      <c r="E264" s="39"/>
    </row>
    <row r="265" spans="1:5" ht="18" x14ac:dyDescent="0.5">
      <c r="A265" s="35"/>
      <c r="B265" s="40"/>
      <c r="C265" s="36"/>
      <c r="D265" s="43"/>
      <c r="E265" s="39"/>
    </row>
    <row r="266" spans="1:5" ht="18" x14ac:dyDescent="0.5">
      <c r="A266" s="35"/>
      <c r="B266" s="40"/>
      <c r="C266" s="36"/>
      <c r="D266" s="43"/>
      <c r="E266" s="39"/>
    </row>
    <row r="267" spans="1:5" ht="18" x14ac:dyDescent="0.5">
      <c r="A267" s="35"/>
      <c r="B267" s="40"/>
      <c r="C267" s="36"/>
      <c r="D267" s="43"/>
      <c r="E267" s="39"/>
    </row>
    <row r="268" spans="1:5" ht="18" x14ac:dyDescent="0.5">
      <c r="A268" s="35"/>
      <c r="B268" s="40"/>
      <c r="C268" s="36"/>
      <c r="D268" s="43"/>
      <c r="E268" s="39"/>
    </row>
    <row r="269" spans="1:5" ht="18" x14ac:dyDescent="0.5">
      <c r="A269" s="35"/>
      <c r="B269" s="40"/>
      <c r="C269" s="36"/>
      <c r="D269" s="43"/>
      <c r="E269" s="39"/>
    </row>
    <row r="270" spans="1:5" ht="18" x14ac:dyDescent="0.5">
      <c r="A270" s="35"/>
      <c r="B270" s="40"/>
      <c r="C270" s="36"/>
      <c r="D270" s="43"/>
      <c r="E270" s="39"/>
    </row>
    <row r="271" spans="1:5" ht="18" x14ac:dyDescent="0.5">
      <c r="A271" s="35"/>
      <c r="B271" s="40"/>
      <c r="C271" s="36"/>
      <c r="D271" s="43"/>
      <c r="E271" s="39"/>
    </row>
    <row r="272" spans="1:5" ht="18" x14ac:dyDescent="0.5">
      <c r="A272" s="35"/>
      <c r="B272" s="40"/>
      <c r="C272" s="36"/>
      <c r="D272" s="43"/>
      <c r="E272" s="39"/>
    </row>
    <row r="273" spans="1:5" ht="18" x14ac:dyDescent="0.5">
      <c r="A273" s="35"/>
      <c r="B273" s="40"/>
      <c r="C273" s="36"/>
      <c r="D273" s="43"/>
      <c r="E273" s="39"/>
    </row>
    <row r="274" spans="1:5" ht="18" x14ac:dyDescent="0.5">
      <c r="A274" s="35"/>
      <c r="B274" s="40"/>
      <c r="C274" s="36"/>
      <c r="D274" s="43"/>
      <c r="E274" s="39"/>
    </row>
    <row r="275" spans="1:5" ht="18" x14ac:dyDescent="0.5">
      <c r="A275" s="35"/>
      <c r="B275" s="40"/>
      <c r="C275" s="36"/>
      <c r="D275" s="43"/>
      <c r="E275" s="39"/>
    </row>
    <row r="276" spans="1:5" ht="18" x14ac:dyDescent="0.5">
      <c r="A276" s="35"/>
      <c r="B276" s="40"/>
      <c r="C276" s="36"/>
      <c r="D276" s="43"/>
      <c r="E276" s="39"/>
    </row>
    <row r="277" spans="1:5" ht="18" x14ac:dyDescent="0.5">
      <c r="A277" s="35"/>
      <c r="B277" s="40"/>
      <c r="C277" s="36"/>
      <c r="D277" s="43"/>
      <c r="E277" s="39"/>
    </row>
    <row r="278" spans="1:5" ht="18" x14ac:dyDescent="0.5">
      <c r="A278" s="35"/>
      <c r="B278" s="40"/>
      <c r="C278" s="36"/>
      <c r="D278" s="43"/>
      <c r="E278" s="39"/>
    </row>
    <row r="279" spans="1:5" ht="18" x14ac:dyDescent="0.5">
      <c r="A279" s="35"/>
      <c r="B279" s="40"/>
      <c r="C279" s="36"/>
      <c r="D279" s="43"/>
      <c r="E279" s="39"/>
    </row>
    <row r="280" spans="1:5" ht="18" x14ac:dyDescent="0.5">
      <c r="A280" s="35"/>
      <c r="B280" s="40"/>
      <c r="C280" s="36"/>
      <c r="D280" s="43"/>
      <c r="E280" s="39"/>
    </row>
    <row r="281" spans="1:5" ht="18" x14ac:dyDescent="0.5">
      <c r="A281" s="35"/>
      <c r="B281" s="40"/>
      <c r="C281" s="36"/>
      <c r="D281" s="43"/>
      <c r="E281" s="39"/>
    </row>
    <row r="282" spans="1:5" ht="18" x14ac:dyDescent="0.5">
      <c r="A282" s="35"/>
      <c r="B282" s="40"/>
      <c r="C282" s="36"/>
      <c r="D282" s="43"/>
      <c r="E282" s="39"/>
    </row>
    <row r="283" spans="1:5" ht="18" x14ac:dyDescent="0.5">
      <c r="A283" s="35"/>
      <c r="B283" s="40"/>
      <c r="C283" s="36"/>
      <c r="D283" s="43"/>
      <c r="E283" s="39"/>
    </row>
    <row r="284" spans="1:5" ht="18" x14ac:dyDescent="0.5">
      <c r="A284" s="35"/>
      <c r="B284" s="40"/>
      <c r="C284" s="36"/>
      <c r="D284" s="43"/>
      <c r="E284" s="39"/>
    </row>
    <row r="285" spans="1:5" ht="18" x14ac:dyDescent="0.5">
      <c r="A285" s="35"/>
      <c r="B285" s="40"/>
      <c r="C285" s="36"/>
      <c r="D285" s="43"/>
      <c r="E285" s="39"/>
    </row>
    <row r="286" spans="1:5" ht="18" x14ac:dyDescent="0.5">
      <c r="A286" s="35"/>
      <c r="B286" s="40"/>
      <c r="C286" s="36"/>
      <c r="D286" s="43"/>
      <c r="E286" s="39"/>
    </row>
    <row r="287" spans="1:5" ht="18" x14ac:dyDescent="0.5">
      <c r="A287" s="35"/>
      <c r="B287" s="40"/>
      <c r="C287" s="36"/>
      <c r="D287" s="43"/>
      <c r="E287" s="39"/>
    </row>
    <row r="288" spans="1:5" ht="18" x14ac:dyDescent="0.5">
      <c r="A288" s="35"/>
      <c r="B288" s="40"/>
      <c r="C288" s="36"/>
      <c r="D288" s="43"/>
      <c r="E288" s="39"/>
    </row>
    <row r="289" spans="1:5" ht="18" x14ac:dyDescent="0.5">
      <c r="A289" s="35"/>
      <c r="B289" s="40"/>
      <c r="C289" s="36"/>
      <c r="D289" s="43"/>
      <c r="E289" s="39"/>
    </row>
    <row r="290" spans="1:5" ht="18" x14ac:dyDescent="0.5">
      <c r="A290" s="35"/>
      <c r="B290" s="40"/>
      <c r="C290" s="36"/>
      <c r="D290" s="43"/>
      <c r="E290" s="39"/>
    </row>
    <row r="291" spans="1:5" ht="18" x14ac:dyDescent="0.5">
      <c r="A291" s="35"/>
      <c r="B291" s="40"/>
      <c r="C291" s="36"/>
      <c r="D291" s="43"/>
      <c r="E291" s="39"/>
    </row>
    <row r="292" spans="1:5" ht="18" x14ac:dyDescent="0.5">
      <c r="A292" s="35"/>
      <c r="B292" s="40"/>
      <c r="C292" s="36"/>
      <c r="D292" s="43"/>
      <c r="E292" s="39"/>
    </row>
    <row r="293" spans="1:5" ht="18" x14ac:dyDescent="0.5">
      <c r="A293" s="35"/>
      <c r="B293" s="40"/>
      <c r="C293" s="36"/>
      <c r="D293" s="43"/>
      <c r="E293" s="39"/>
    </row>
    <row r="294" spans="1:5" ht="18" x14ac:dyDescent="0.5">
      <c r="A294" s="35"/>
      <c r="B294" s="40"/>
      <c r="C294" s="36"/>
      <c r="D294" s="43"/>
      <c r="E294" s="39"/>
    </row>
    <row r="295" spans="1:5" ht="18" x14ac:dyDescent="0.5">
      <c r="A295" s="35"/>
      <c r="B295" s="40"/>
      <c r="C295" s="36"/>
      <c r="D295" s="43"/>
      <c r="E295" s="39"/>
    </row>
    <row r="296" spans="1:5" ht="18" x14ac:dyDescent="0.5">
      <c r="A296" s="35"/>
      <c r="B296" s="40"/>
      <c r="C296" s="36"/>
      <c r="D296" s="43"/>
      <c r="E296" s="39"/>
    </row>
    <row r="297" spans="1:5" ht="18" x14ac:dyDescent="0.5">
      <c r="A297" s="35"/>
      <c r="B297" s="40"/>
      <c r="C297" s="36"/>
      <c r="D297" s="43"/>
      <c r="E297" s="39"/>
    </row>
    <row r="298" spans="1:5" ht="18" x14ac:dyDescent="0.5">
      <c r="A298" s="35"/>
      <c r="B298" s="40"/>
      <c r="C298" s="36"/>
      <c r="D298" s="43"/>
      <c r="E298" s="39"/>
    </row>
    <row r="299" spans="1:5" ht="18" x14ac:dyDescent="0.5">
      <c r="A299" s="35"/>
      <c r="B299" s="40"/>
      <c r="C299" s="36"/>
      <c r="D299" s="43"/>
      <c r="E299" s="39"/>
    </row>
    <row r="300" spans="1:5" ht="18" x14ac:dyDescent="0.5">
      <c r="A300" s="35"/>
      <c r="B300" s="40"/>
      <c r="C300" s="36"/>
      <c r="D300" s="43"/>
      <c r="E300" s="39"/>
    </row>
    <row r="301" spans="1:5" ht="18" x14ac:dyDescent="0.5">
      <c r="A301" s="35"/>
      <c r="B301" s="40"/>
      <c r="C301" s="36"/>
      <c r="D301" s="43"/>
      <c r="E301" s="39"/>
    </row>
    <row r="302" spans="1:5" ht="18" x14ac:dyDescent="0.5">
      <c r="A302" s="35"/>
      <c r="B302" s="40"/>
      <c r="C302" s="36"/>
      <c r="D302" s="43"/>
      <c r="E302" s="39"/>
    </row>
    <row r="303" spans="1:5" ht="18" x14ac:dyDescent="0.5">
      <c r="A303" s="35"/>
      <c r="B303" s="40"/>
      <c r="C303" s="36"/>
      <c r="D303" s="43"/>
      <c r="E303" s="39"/>
    </row>
    <row r="304" spans="1:5" ht="18" x14ac:dyDescent="0.5">
      <c r="A304" s="35"/>
      <c r="B304" s="40"/>
      <c r="C304" s="36"/>
      <c r="D304" s="43"/>
      <c r="E304" s="39"/>
    </row>
    <row r="305" spans="1:5" ht="18" x14ac:dyDescent="0.5">
      <c r="A305" s="35"/>
      <c r="B305" s="40"/>
      <c r="C305" s="36"/>
      <c r="D305" s="43"/>
      <c r="E305" s="39"/>
    </row>
    <row r="306" spans="1:5" ht="18" x14ac:dyDescent="0.5">
      <c r="A306" s="35"/>
      <c r="B306" s="40"/>
      <c r="C306" s="36"/>
      <c r="D306" s="43"/>
      <c r="E306" s="39"/>
    </row>
    <row r="307" spans="1:5" ht="18" x14ac:dyDescent="0.5">
      <c r="A307" s="35"/>
      <c r="B307" s="40"/>
      <c r="C307" s="36"/>
      <c r="D307" s="43"/>
      <c r="E307" s="39"/>
    </row>
    <row r="308" spans="1:5" ht="18" x14ac:dyDescent="0.5">
      <c r="A308" s="35"/>
      <c r="B308" s="40"/>
      <c r="C308" s="36"/>
      <c r="D308" s="43"/>
      <c r="E308" s="39"/>
    </row>
    <row r="309" spans="1:5" ht="18" x14ac:dyDescent="0.5">
      <c r="A309" s="35"/>
      <c r="B309" s="40"/>
      <c r="C309" s="36"/>
      <c r="D309" s="43"/>
      <c r="E309" s="39"/>
    </row>
    <row r="310" spans="1:5" ht="18" x14ac:dyDescent="0.5">
      <c r="A310" s="35"/>
      <c r="B310" s="40"/>
      <c r="C310" s="36"/>
      <c r="D310" s="43"/>
      <c r="E310" s="39"/>
    </row>
    <row r="311" spans="1:5" ht="18" x14ac:dyDescent="0.5">
      <c r="A311" s="35"/>
      <c r="B311" s="40"/>
      <c r="C311" s="36"/>
      <c r="D311" s="43"/>
      <c r="E311" s="39"/>
    </row>
    <row r="312" spans="1:5" ht="18" x14ac:dyDescent="0.5">
      <c r="A312" s="35"/>
      <c r="B312" s="40"/>
      <c r="C312" s="36"/>
      <c r="D312" s="43"/>
      <c r="E312" s="39"/>
    </row>
    <row r="313" spans="1:5" ht="18" x14ac:dyDescent="0.5">
      <c r="A313" s="35"/>
      <c r="B313" s="40"/>
      <c r="C313" s="36"/>
      <c r="D313" s="43"/>
      <c r="E313" s="39"/>
    </row>
    <row r="314" spans="1:5" ht="18" x14ac:dyDescent="0.5">
      <c r="A314" s="35"/>
      <c r="B314" s="40"/>
      <c r="C314" s="36"/>
      <c r="D314" s="43"/>
      <c r="E314" s="39"/>
    </row>
    <row r="315" spans="1:5" ht="18" x14ac:dyDescent="0.5">
      <c r="A315" s="35"/>
      <c r="B315" s="40"/>
      <c r="C315" s="36"/>
      <c r="D315" s="43"/>
      <c r="E315" s="39"/>
    </row>
    <row r="316" spans="1:5" ht="18" x14ac:dyDescent="0.5">
      <c r="A316" s="35"/>
      <c r="B316" s="40"/>
      <c r="C316" s="36"/>
      <c r="D316" s="43"/>
      <c r="E316" s="39"/>
    </row>
    <row r="317" spans="1:5" ht="18" x14ac:dyDescent="0.5">
      <c r="A317" s="35"/>
      <c r="B317" s="40"/>
      <c r="C317" s="36"/>
      <c r="D317" s="43"/>
      <c r="E317" s="39"/>
    </row>
    <row r="318" spans="1:5" ht="18" x14ac:dyDescent="0.5">
      <c r="A318" s="35"/>
      <c r="B318" s="40"/>
      <c r="C318" s="36"/>
      <c r="D318" s="43"/>
      <c r="E318" s="39"/>
    </row>
    <row r="319" spans="1:5" ht="18" x14ac:dyDescent="0.5">
      <c r="A319" s="35"/>
      <c r="B319" s="40"/>
      <c r="C319" s="36"/>
      <c r="D319" s="43"/>
      <c r="E319" s="39"/>
    </row>
    <row r="320" spans="1:5" ht="18" x14ac:dyDescent="0.5">
      <c r="A320" s="35"/>
      <c r="B320" s="40"/>
      <c r="C320" s="36"/>
      <c r="D320" s="43"/>
      <c r="E320" s="39"/>
    </row>
    <row r="321" spans="1:5" ht="18" x14ac:dyDescent="0.5">
      <c r="A321" s="35"/>
      <c r="B321" s="40"/>
      <c r="C321" s="36"/>
      <c r="D321" s="43"/>
      <c r="E321" s="39"/>
    </row>
    <row r="322" spans="1:5" ht="18" x14ac:dyDescent="0.5">
      <c r="A322" s="35"/>
      <c r="B322" s="40"/>
      <c r="C322" s="36"/>
      <c r="D322" s="43"/>
      <c r="E322" s="39"/>
    </row>
    <row r="323" spans="1:5" ht="18" x14ac:dyDescent="0.5">
      <c r="A323" s="35"/>
      <c r="B323" s="40"/>
      <c r="C323" s="36"/>
      <c r="D323" s="43"/>
      <c r="E323" s="39"/>
    </row>
    <row r="324" spans="1:5" ht="18" x14ac:dyDescent="0.5">
      <c r="A324" s="35"/>
      <c r="B324" s="40"/>
      <c r="C324" s="36"/>
      <c r="D324" s="43"/>
      <c r="E324" s="39"/>
    </row>
    <row r="325" spans="1:5" ht="18" x14ac:dyDescent="0.5">
      <c r="A325" s="35"/>
      <c r="B325" s="40"/>
      <c r="C325" s="36"/>
      <c r="D325" s="43"/>
      <c r="E325" s="39"/>
    </row>
    <row r="326" spans="1:5" ht="18" x14ac:dyDescent="0.5">
      <c r="A326" s="35"/>
      <c r="B326" s="40"/>
      <c r="C326" s="36"/>
      <c r="D326" s="43"/>
      <c r="E326" s="39"/>
    </row>
    <row r="327" spans="1:5" ht="18" x14ac:dyDescent="0.5">
      <c r="A327" s="35"/>
      <c r="B327" s="40"/>
      <c r="C327" s="36"/>
      <c r="D327" s="43"/>
      <c r="E327" s="39"/>
    </row>
    <row r="328" spans="1:5" ht="18" x14ac:dyDescent="0.5">
      <c r="A328" s="35"/>
      <c r="B328" s="40"/>
      <c r="C328" s="36"/>
      <c r="D328" s="43"/>
      <c r="E328" s="39"/>
    </row>
    <row r="329" spans="1:5" ht="18" x14ac:dyDescent="0.5">
      <c r="A329" s="35"/>
      <c r="B329" s="40"/>
      <c r="C329" s="36"/>
      <c r="D329" s="43"/>
      <c r="E329" s="39"/>
    </row>
    <row r="330" spans="1:5" ht="18" x14ac:dyDescent="0.5">
      <c r="A330" s="35"/>
      <c r="B330" s="40"/>
      <c r="C330" s="36"/>
      <c r="D330" s="43"/>
      <c r="E330" s="39"/>
    </row>
    <row r="331" spans="1:5" ht="18" x14ac:dyDescent="0.5">
      <c r="A331" s="35"/>
      <c r="B331" s="40"/>
      <c r="C331" s="36"/>
      <c r="D331" s="43"/>
      <c r="E331" s="39"/>
    </row>
    <row r="332" spans="1:5" ht="18" x14ac:dyDescent="0.5">
      <c r="A332" s="35"/>
      <c r="B332" s="40"/>
      <c r="C332" s="36"/>
      <c r="D332" s="43"/>
      <c r="E332" s="39"/>
    </row>
    <row r="333" spans="1:5" ht="18" x14ac:dyDescent="0.5">
      <c r="A333" s="35"/>
      <c r="B333" s="40"/>
      <c r="C333" s="36"/>
      <c r="D333" s="43"/>
      <c r="E333" s="39"/>
    </row>
    <row r="334" spans="1:5" ht="18" x14ac:dyDescent="0.5">
      <c r="A334" s="35"/>
      <c r="B334" s="40"/>
      <c r="C334" s="36"/>
      <c r="D334" s="43"/>
      <c r="E334" s="39"/>
    </row>
    <row r="335" spans="1:5" ht="18" x14ac:dyDescent="0.5">
      <c r="A335" s="35"/>
      <c r="B335" s="40"/>
      <c r="C335" s="36"/>
      <c r="D335" s="43"/>
      <c r="E335" s="39"/>
    </row>
    <row r="336" spans="1:5" ht="18" x14ac:dyDescent="0.5">
      <c r="A336" s="35"/>
      <c r="B336" s="40"/>
      <c r="C336" s="36"/>
      <c r="D336" s="43"/>
      <c r="E336" s="39"/>
    </row>
    <row r="337" spans="1:5" ht="18" x14ac:dyDescent="0.5">
      <c r="A337" s="35"/>
      <c r="B337" s="40"/>
      <c r="C337" s="36"/>
      <c r="D337" s="43"/>
      <c r="E337" s="39"/>
    </row>
    <row r="338" spans="1:5" ht="18" x14ac:dyDescent="0.5">
      <c r="A338" s="35"/>
      <c r="B338" s="40"/>
      <c r="C338" s="36"/>
      <c r="D338" s="43"/>
      <c r="E338" s="39"/>
    </row>
    <row r="339" spans="1:5" ht="18" x14ac:dyDescent="0.5">
      <c r="A339" s="35"/>
      <c r="B339" s="40"/>
      <c r="C339" s="36"/>
      <c r="D339" s="43"/>
      <c r="E339" s="39"/>
    </row>
    <row r="340" spans="1:5" ht="18" x14ac:dyDescent="0.5">
      <c r="A340" s="35"/>
      <c r="B340" s="40"/>
      <c r="C340" s="36"/>
      <c r="D340" s="43"/>
      <c r="E340" s="39"/>
    </row>
    <row r="341" spans="1:5" ht="18" x14ac:dyDescent="0.5">
      <c r="A341" s="35"/>
      <c r="B341" s="40"/>
      <c r="C341" s="36"/>
      <c r="D341" s="43"/>
      <c r="E341" s="39"/>
    </row>
    <row r="342" spans="1:5" ht="18" x14ac:dyDescent="0.5">
      <c r="A342" s="35"/>
      <c r="B342" s="40"/>
      <c r="C342" s="36"/>
      <c r="D342" s="43"/>
      <c r="E342" s="39"/>
    </row>
    <row r="343" spans="1:5" ht="18" x14ac:dyDescent="0.5">
      <c r="A343" s="35"/>
      <c r="B343" s="40"/>
      <c r="C343" s="36"/>
      <c r="D343" s="43"/>
      <c r="E343" s="39"/>
    </row>
    <row r="344" spans="1:5" ht="18" x14ac:dyDescent="0.5">
      <c r="A344" s="35"/>
      <c r="B344" s="40"/>
      <c r="C344" s="36"/>
      <c r="D344" s="43"/>
      <c r="E344" s="39"/>
    </row>
    <row r="345" spans="1:5" ht="18" x14ac:dyDescent="0.5">
      <c r="A345" s="35"/>
      <c r="B345" s="40"/>
      <c r="C345" s="36"/>
      <c r="D345" s="43"/>
      <c r="E345" s="39"/>
    </row>
    <row r="346" spans="1:5" ht="18" x14ac:dyDescent="0.5">
      <c r="A346" s="35"/>
      <c r="B346" s="40"/>
      <c r="C346" s="36"/>
      <c r="D346" s="43"/>
      <c r="E346" s="39"/>
    </row>
    <row r="347" spans="1:5" ht="18" x14ac:dyDescent="0.5">
      <c r="A347" s="35"/>
      <c r="B347" s="40"/>
      <c r="C347" s="36"/>
      <c r="D347" s="43"/>
      <c r="E347" s="39"/>
    </row>
    <row r="348" spans="1:5" ht="18.5" thickBot="1" x14ac:dyDescent="0.55000000000000004">
      <c r="A348" s="37"/>
      <c r="B348" s="41"/>
      <c r="C348" s="38"/>
      <c r="D348" s="44"/>
      <c r="E348" s="45"/>
    </row>
  </sheetData>
  <sheetProtection algorithmName="SHA-512" hashValue="306nN7WRckjSrEd/GPSWwohx5+4yq5ewkLg9WgNyDom9mnuM8x0Kyc6aqlTTu9urlDe8bLafvJbbJKqPysTH4w==" saltValue="JCNYguCZP0ktQwi5ezFnkw==" spinCount="100000" sheet="1" objects="1" scenarios="1" selectLockedCells="1"/>
  <mergeCells count="11">
    <mergeCell ref="A1:E1"/>
    <mergeCell ref="A2:E2"/>
    <mergeCell ref="A7:E7"/>
    <mergeCell ref="A11:E11"/>
    <mergeCell ref="C8:C10"/>
    <mergeCell ref="D8:E10"/>
    <mergeCell ref="E12:E36"/>
    <mergeCell ref="A37:E37"/>
    <mergeCell ref="D6:E6"/>
    <mergeCell ref="A38:B38"/>
    <mergeCell ref="C38:E38"/>
  </mergeCells>
  <phoneticPr fontId="7" type="noConversion"/>
  <dataValidations xWindow="1393" yWindow="490" count="4">
    <dataValidation type="textLength" operator="equal" allowBlank="1" showInputMessage="1" showErrorMessage="1" sqref="C40 C42:C323" xr:uid="{FEFABA0A-E931-42D1-A301-B9B30EF7F7A6}">
      <formula1>36</formula1>
    </dataValidation>
    <dataValidation type="list" allowBlank="1" showInputMessage="1" showErrorMessage="1" sqref="B3" xr:uid="{44AE7B1E-2327-4C7C-9D7E-BA666A7E173B}">
      <formula1>Organisaatiot</formula1>
    </dataValidation>
    <dataValidation type="list" allowBlank="1" showInputMessage="1" showErrorMessage="1" sqref="B4" xr:uid="{24197C81-23E8-4391-BD33-80F896DB0064}">
      <formula1>INDIRECT($B$3)</formula1>
    </dataValidation>
    <dataValidation type="textLength" operator="equal" allowBlank="1" showInputMessage="1" showErrorMessage="1" sqref="B5" xr:uid="{CE2BC2B8-5714-4958-A3D3-469D739A7992}">
      <formula1>9</formula1>
    </dataValidation>
  </dataValidations>
  <pageMargins left="0.7" right="0.7" top="0.75" bottom="0.75" header="0.3" footer="0.3"/>
  <pageSetup paperSize="9" orientation="portrait" r:id="rId1"/>
  <ignoredErrors>
    <ignoredError sqref="A13:A36 B12:B36 D12:D36 C12:C36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393" yWindow="490" count="1">
        <x14:dataValidation type="list" errorStyle="information" allowBlank="1" showInputMessage="1" errorTitle="Huom" promptTitle="Asiointi" prompt="Valitse valikosta Luvat ja valvonta -palvelussa käyttöönotettava asiointi._x000a__x000a_Esim. ympäristölupa" xr:uid="{D8D535AB-ED55-4DFA-886B-D9ED23812F44}">
          <x14:formula1>
            <xm:f>_xlfn.ANCHORARRAY(Asioinnit!$F$3)</xm:f>
          </x14:formula1>
          <xm:sqref>A40:A348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F7"/>
  <sheetViews>
    <sheetView showZeros="0" zoomScale="140" zoomScaleNormal="140" workbookViewId="0">
      <selection sqref="A1:C7"/>
    </sheetView>
  </sheetViews>
  <sheetFormatPr defaultColWidth="11" defaultRowHeight="15.5" x14ac:dyDescent="0.35"/>
  <cols>
    <col min="1" max="1" width="59.33203125" customWidth="1"/>
    <col min="2" max="2" width="54.58203125" bestFit="1" customWidth="1"/>
    <col min="3" max="3" width="14.75" bestFit="1" customWidth="1"/>
    <col min="6" max="6" width="27.08203125" bestFit="1" customWidth="1"/>
  </cols>
  <sheetData>
    <row r="1" spans="1:6" x14ac:dyDescent="0.35">
      <c r="A1" s="3" t="s">
        <v>630</v>
      </c>
      <c r="B1" s="3" t="s">
        <v>612</v>
      </c>
      <c r="C1" s="3" t="s">
        <v>629</v>
      </c>
      <c r="F1" s="14" t="s">
        <v>632</v>
      </c>
    </row>
    <row r="2" spans="1:6" ht="46.5" x14ac:dyDescent="0.35">
      <c r="A2" s="20" t="s">
        <v>661</v>
      </c>
      <c r="B2" t="s">
        <v>662</v>
      </c>
      <c r="C2" t="s">
        <v>655</v>
      </c>
      <c r="F2" s="14"/>
    </row>
    <row r="3" spans="1:6" ht="31" x14ac:dyDescent="0.35">
      <c r="A3" s="20" t="s">
        <v>664</v>
      </c>
      <c r="B3" t="s">
        <v>663</v>
      </c>
      <c r="C3" t="s">
        <v>655</v>
      </c>
      <c r="F3" s="2" t="str" cm="1">
        <f t="array" ref="F3">_xlfn._xlws.FILTER(tauluAsiointitiedot[Asiointi],tauluAsiointitiedot[Viranomainen]=Liittymislomake!$B$3,"")</f>
        <v/>
      </c>
    </row>
    <row r="4" spans="1:6" x14ac:dyDescent="0.35">
      <c r="A4" s="20" t="s">
        <v>665</v>
      </c>
      <c r="B4" t="s">
        <v>10</v>
      </c>
      <c r="C4" t="s">
        <v>655</v>
      </c>
    </row>
    <row r="5" spans="1:6" x14ac:dyDescent="0.35">
      <c r="A5" s="20" t="s">
        <v>666</v>
      </c>
      <c r="B5" t="s">
        <v>11</v>
      </c>
      <c r="C5" t="s">
        <v>655</v>
      </c>
    </row>
    <row r="6" spans="1:6" x14ac:dyDescent="0.35">
      <c r="A6" s="20" t="s">
        <v>667</v>
      </c>
      <c r="B6" t="s">
        <v>12</v>
      </c>
      <c r="C6" t="s">
        <v>25</v>
      </c>
    </row>
    <row r="7" spans="1:6" x14ac:dyDescent="0.35">
      <c r="A7" s="20" t="s">
        <v>668</v>
      </c>
      <c r="B7" t="s">
        <v>13</v>
      </c>
      <c r="C7" t="s">
        <v>25</v>
      </c>
    </row>
  </sheetData>
  <sheetProtection algorithmName="SHA-512" hashValue="9rB972/FDIal0SzLehJwylM2vefdXHfReNgLM7XTHMYIf+uojHsQJIKW/CzVnjJl/z0DHqGvnqcSBsicof5Nzw==" saltValue="nBW1mqyp0WVH2SOYAZgTgg==" spinCount="100000" sheet="1" objects="1" scenarios="1" selectLockedCells="1" selectUnlockedCell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F6EAB-AC11-4CDB-B6CA-6B7D13ABC844}">
  <dimension ref="A1:E59"/>
  <sheetViews>
    <sheetView topLeftCell="A4" zoomScaleNormal="100" workbookViewId="0">
      <selection activeCell="B44" sqref="B44"/>
    </sheetView>
  </sheetViews>
  <sheetFormatPr defaultRowHeight="15.5" x14ac:dyDescent="0.35"/>
  <cols>
    <col min="1" max="1" width="42.58203125" customWidth="1"/>
    <col min="2" max="2" width="40.4140625" customWidth="1"/>
    <col min="3" max="3" width="109.6640625" customWidth="1"/>
    <col min="4" max="4" width="12.6640625" customWidth="1"/>
    <col min="5" max="5" width="26.83203125" customWidth="1"/>
  </cols>
  <sheetData>
    <row r="1" spans="1:2" x14ac:dyDescent="0.35">
      <c r="A1" t="s">
        <v>655</v>
      </c>
      <c r="B1" t="s">
        <v>25</v>
      </c>
    </row>
    <row r="2" spans="1:2" x14ac:dyDescent="0.35">
      <c r="A2" t="s">
        <v>636</v>
      </c>
      <c r="B2" t="s">
        <v>14</v>
      </c>
    </row>
    <row r="3" spans="1:2" x14ac:dyDescent="0.35">
      <c r="A3" t="s">
        <v>637</v>
      </c>
      <c r="B3" t="s">
        <v>15</v>
      </c>
    </row>
    <row r="4" spans="1:2" x14ac:dyDescent="0.35">
      <c r="A4" t="s">
        <v>638</v>
      </c>
      <c r="B4" t="s">
        <v>16</v>
      </c>
    </row>
    <row r="5" spans="1:2" x14ac:dyDescent="0.35">
      <c r="A5" t="s">
        <v>659</v>
      </c>
      <c r="B5" t="s">
        <v>17</v>
      </c>
    </row>
    <row r="6" spans="1:2" x14ac:dyDescent="0.35">
      <c r="A6" t="s">
        <v>639</v>
      </c>
      <c r="B6" t="s">
        <v>18</v>
      </c>
    </row>
    <row r="7" spans="1:2" x14ac:dyDescent="0.35">
      <c r="A7" t="s">
        <v>640</v>
      </c>
      <c r="B7" t="s">
        <v>19</v>
      </c>
    </row>
    <row r="8" spans="1:2" x14ac:dyDescent="0.35">
      <c r="A8" t="s">
        <v>654</v>
      </c>
      <c r="B8" t="s">
        <v>20</v>
      </c>
    </row>
    <row r="9" spans="1:2" x14ac:dyDescent="0.35">
      <c r="A9" t="s">
        <v>653</v>
      </c>
      <c r="B9" t="s">
        <v>21</v>
      </c>
    </row>
    <row r="10" spans="1:2" x14ac:dyDescent="0.35">
      <c r="A10" t="s">
        <v>652</v>
      </c>
      <c r="B10" t="s">
        <v>22</v>
      </c>
    </row>
    <row r="11" spans="1:2" x14ac:dyDescent="0.35">
      <c r="A11" t="s">
        <v>651</v>
      </c>
      <c r="B11" t="s">
        <v>23</v>
      </c>
    </row>
    <row r="12" spans="1:2" x14ac:dyDescent="0.35">
      <c r="A12" t="s">
        <v>650</v>
      </c>
      <c r="B12" t="s">
        <v>24</v>
      </c>
    </row>
    <row r="13" spans="1:2" x14ac:dyDescent="0.35">
      <c r="A13" t="s">
        <v>649</v>
      </c>
    </row>
    <row r="14" spans="1:2" x14ac:dyDescent="0.35">
      <c r="A14" t="s">
        <v>656</v>
      </c>
    </row>
    <row r="15" spans="1:2" x14ac:dyDescent="0.35">
      <c r="A15" t="s">
        <v>657</v>
      </c>
    </row>
    <row r="16" spans="1:2" x14ac:dyDescent="0.35">
      <c r="A16" t="s">
        <v>648</v>
      </c>
    </row>
    <row r="17" spans="1:5" x14ac:dyDescent="0.35">
      <c r="A17" t="s">
        <v>647</v>
      </c>
    </row>
    <row r="18" spans="1:5" x14ac:dyDescent="0.35">
      <c r="A18" t="s">
        <v>646</v>
      </c>
    </row>
    <row r="19" spans="1:5" x14ac:dyDescent="0.35">
      <c r="A19" t="s">
        <v>645</v>
      </c>
    </row>
    <row r="20" spans="1:5" x14ac:dyDescent="0.35">
      <c r="A20" t="s">
        <v>644</v>
      </c>
    </row>
    <row r="21" spans="1:5" x14ac:dyDescent="0.35">
      <c r="A21" t="s">
        <v>643</v>
      </c>
    </row>
    <row r="22" spans="1:5" x14ac:dyDescent="0.35">
      <c r="A22" t="s">
        <v>641</v>
      </c>
    </row>
    <row r="23" spans="1:5" x14ac:dyDescent="0.35">
      <c r="A23" t="s">
        <v>642</v>
      </c>
    </row>
    <row r="26" spans="1:5" x14ac:dyDescent="0.35">
      <c r="A26" s="3" t="s">
        <v>715</v>
      </c>
      <c r="B26" s="3" t="s">
        <v>717</v>
      </c>
      <c r="C26" s="3" t="s">
        <v>669</v>
      </c>
      <c r="D26" s="3" t="s">
        <v>2</v>
      </c>
      <c r="E26" s="3" t="s">
        <v>716</v>
      </c>
    </row>
    <row r="27" spans="1:5" x14ac:dyDescent="0.35">
      <c r="A27" t="s">
        <v>636</v>
      </c>
      <c r="B27" t="str">
        <f t="shared" ref="B27:B51" si="0">RIGHT(C27,36)</f>
        <v>3e8356bd-377f-4cad-97b1-a027bd4bbf25</v>
      </c>
      <c r="C27" s="21" t="s">
        <v>671</v>
      </c>
      <c r="D27" t="s">
        <v>692</v>
      </c>
      <c r="E27" t="s">
        <v>655</v>
      </c>
    </row>
    <row r="28" spans="1:5" x14ac:dyDescent="0.35">
      <c r="A28" t="s">
        <v>637</v>
      </c>
      <c r="B28" t="str">
        <f t="shared" si="0"/>
        <v>fce13b9e-df61-450b-9f38-9531e6bd4088</v>
      </c>
      <c r="C28" s="21" t="s">
        <v>672</v>
      </c>
      <c r="D28" t="s">
        <v>693</v>
      </c>
      <c r="E28" t="s">
        <v>655</v>
      </c>
    </row>
    <row r="29" spans="1:5" x14ac:dyDescent="0.35">
      <c r="A29" t="s">
        <v>638</v>
      </c>
      <c r="B29" t="str">
        <f t="shared" si="0"/>
        <v>b611438d-6c21-4afd-ab35-e3f89d08ad0b</v>
      </c>
      <c r="C29" s="21" t="s">
        <v>673</v>
      </c>
      <c r="D29" t="s">
        <v>694</v>
      </c>
      <c r="E29" t="s">
        <v>655</v>
      </c>
    </row>
    <row r="30" spans="1:5" x14ac:dyDescent="0.35">
      <c r="A30" t="s">
        <v>659</v>
      </c>
      <c r="B30" t="str">
        <f t="shared" si="0"/>
        <v>2abc8399-0997-4071-8d1f-3ff01c5267ca</v>
      </c>
      <c r="C30" s="21" t="s">
        <v>674</v>
      </c>
      <c r="D30" t="s">
        <v>695</v>
      </c>
      <c r="E30" t="s">
        <v>655</v>
      </c>
    </row>
    <row r="31" spans="1:5" x14ac:dyDescent="0.35">
      <c r="A31" t="s">
        <v>639</v>
      </c>
      <c r="B31" t="str">
        <f t="shared" si="0"/>
        <v>8b33d570-43ad-490b-9923-49ac56a45235</v>
      </c>
      <c r="C31" s="21" t="s">
        <v>675</v>
      </c>
      <c r="D31" t="s">
        <v>696</v>
      </c>
      <c r="E31" t="s">
        <v>655</v>
      </c>
    </row>
    <row r="32" spans="1:5" x14ac:dyDescent="0.35">
      <c r="A32" t="s">
        <v>640</v>
      </c>
      <c r="B32" t="str">
        <f t="shared" si="0"/>
        <v>03fdd0d8-6aab-48ed-8a5b-acedd7572213</v>
      </c>
      <c r="C32" s="21" t="s">
        <v>676</v>
      </c>
      <c r="D32" t="s">
        <v>697</v>
      </c>
      <c r="E32" t="s">
        <v>655</v>
      </c>
    </row>
    <row r="33" spans="1:5" x14ac:dyDescent="0.35">
      <c r="A33" t="s">
        <v>654</v>
      </c>
      <c r="B33" t="str">
        <f t="shared" si="0"/>
        <v>be777630-7410-4762-a84c-b1d721068152</v>
      </c>
      <c r="C33" s="21" t="s">
        <v>677</v>
      </c>
      <c r="D33" t="s">
        <v>698</v>
      </c>
      <c r="E33" t="s">
        <v>655</v>
      </c>
    </row>
    <row r="34" spans="1:5" x14ac:dyDescent="0.35">
      <c r="A34" t="s">
        <v>653</v>
      </c>
      <c r="B34" t="str">
        <f t="shared" si="0"/>
        <v>8c412231-d7ff-4563-9203-1c0435499bce</v>
      </c>
      <c r="C34" s="21" t="s">
        <v>678</v>
      </c>
      <c r="D34" t="s">
        <v>699</v>
      </c>
      <c r="E34" t="s">
        <v>655</v>
      </c>
    </row>
    <row r="35" spans="1:5" x14ac:dyDescent="0.35">
      <c r="A35" t="s">
        <v>652</v>
      </c>
      <c r="D35" t="s">
        <v>700</v>
      </c>
      <c r="E35" t="s">
        <v>655</v>
      </c>
    </row>
    <row r="36" spans="1:5" x14ac:dyDescent="0.35">
      <c r="A36" t="s">
        <v>651</v>
      </c>
      <c r="B36" t="str">
        <f>RIGHT(C36,36)</f>
        <v>396ab5ae-3d30-4d1b-865a-b078a92f5894</v>
      </c>
      <c r="C36" s="21" t="s">
        <v>679</v>
      </c>
      <c r="D36" t="s">
        <v>701</v>
      </c>
      <c r="E36" t="s">
        <v>655</v>
      </c>
    </row>
    <row r="37" spans="1:5" x14ac:dyDescent="0.35">
      <c r="A37" t="s">
        <v>650</v>
      </c>
      <c r="B37" t="str">
        <f t="shared" si="0"/>
        <v>d1b7e5e3-21cc-467f-9c44-c8f42431d972</v>
      </c>
      <c r="C37" s="21" t="s">
        <v>680</v>
      </c>
      <c r="D37" t="s">
        <v>702</v>
      </c>
      <c r="E37" t="s">
        <v>655</v>
      </c>
    </row>
    <row r="38" spans="1:5" x14ac:dyDescent="0.35">
      <c r="A38" t="s">
        <v>649</v>
      </c>
      <c r="B38" t="str">
        <f t="shared" si="0"/>
        <v>1f7cd82f-32de-45ee-84a5-60a860d22f15</v>
      </c>
      <c r="C38" s="21" t="s">
        <v>670</v>
      </c>
      <c r="D38" t="s">
        <v>703</v>
      </c>
      <c r="E38" t="s">
        <v>655</v>
      </c>
    </row>
    <row r="39" spans="1:5" x14ac:dyDescent="0.35">
      <c r="A39" t="s">
        <v>656</v>
      </c>
      <c r="B39" t="str">
        <f t="shared" si="0"/>
        <v>d9dce505-f224-4f52-944c-6deacd56a6f9</v>
      </c>
      <c r="C39" s="21" t="s">
        <v>681</v>
      </c>
      <c r="D39" t="s">
        <v>704</v>
      </c>
      <c r="E39" t="s">
        <v>655</v>
      </c>
    </row>
    <row r="40" spans="1:5" x14ac:dyDescent="0.35">
      <c r="A40" t="s">
        <v>657</v>
      </c>
      <c r="B40" t="str">
        <f t="shared" si="0"/>
        <v>ef623d99-6eb1-409a-bbb4-a6f504e95741</v>
      </c>
      <c r="C40" s="21" t="s">
        <v>682</v>
      </c>
      <c r="D40" t="s">
        <v>705</v>
      </c>
      <c r="E40" t="s">
        <v>655</v>
      </c>
    </row>
    <row r="41" spans="1:5" x14ac:dyDescent="0.35">
      <c r="A41" t="s">
        <v>648</v>
      </c>
      <c r="B41" t="str">
        <f t="shared" si="0"/>
        <v>6892e7fc-5ecc-4440-ae79-660444bbb222</v>
      </c>
      <c r="C41" s="21" t="s">
        <v>683</v>
      </c>
      <c r="D41" t="s">
        <v>706</v>
      </c>
      <c r="E41" t="s">
        <v>655</v>
      </c>
    </row>
    <row r="42" spans="1:5" x14ac:dyDescent="0.35">
      <c r="A42" t="s">
        <v>647</v>
      </c>
      <c r="B42" t="str">
        <f t="shared" si="0"/>
        <v>0d34eb3a-d7e5-4af0-aa0d-009b5fb0e91c</v>
      </c>
      <c r="C42" s="21" t="s">
        <v>684</v>
      </c>
      <c r="D42" t="s">
        <v>707</v>
      </c>
      <c r="E42" t="s">
        <v>655</v>
      </c>
    </row>
    <row r="43" spans="1:5" x14ac:dyDescent="0.35">
      <c r="A43" t="s">
        <v>646</v>
      </c>
      <c r="B43" t="str">
        <f t="shared" si="0"/>
        <v>9e485dbb-8faa-408f-a643-db59b95875e6</v>
      </c>
      <c r="C43" s="21" t="s">
        <v>685</v>
      </c>
      <c r="D43" t="s">
        <v>708</v>
      </c>
      <c r="E43" t="s">
        <v>655</v>
      </c>
    </row>
    <row r="44" spans="1:5" x14ac:dyDescent="0.35">
      <c r="A44" t="s">
        <v>645</v>
      </c>
      <c r="B44" t="str">
        <f t="shared" si="0"/>
        <v>88226255-69e5-4f7c-b9d3-5b3cb50515e0</v>
      </c>
      <c r="C44" s="21" t="s">
        <v>686</v>
      </c>
      <c r="D44" t="s">
        <v>709</v>
      </c>
      <c r="E44" t="s">
        <v>655</v>
      </c>
    </row>
    <row r="45" spans="1:5" x14ac:dyDescent="0.35">
      <c r="A45" t="s">
        <v>644</v>
      </c>
      <c r="B45" t="str">
        <f t="shared" si="0"/>
        <v>f3a98b50-7855-4d78-9eec-c6a8e8e4694c</v>
      </c>
      <c r="C45" s="21" t="s">
        <v>687</v>
      </c>
      <c r="D45" t="s">
        <v>710</v>
      </c>
      <c r="E45" t="s">
        <v>655</v>
      </c>
    </row>
    <row r="46" spans="1:5" x14ac:dyDescent="0.35">
      <c r="A46" t="s">
        <v>643</v>
      </c>
      <c r="B46" t="str">
        <f t="shared" si="0"/>
        <v>d6a8ae74-8cc9-4663-aebb-2fd51e530efd</v>
      </c>
      <c r="C46" s="21" t="s">
        <v>688</v>
      </c>
      <c r="D46" t="s">
        <v>711</v>
      </c>
      <c r="E46" t="s">
        <v>655</v>
      </c>
    </row>
    <row r="47" spans="1:5" x14ac:dyDescent="0.35">
      <c r="A47" t="s">
        <v>641</v>
      </c>
      <c r="B47" t="str">
        <f t="shared" si="0"/>
        <v>076cedd0-0715-4a4e-8d40-3a0ac780a026</v>
      </c>
      <c r="C47" s="21" t="s">
        <v>689</v>
      </c>
      <c r="D47" t="s">
        <v>712</v>
      </c>
      <c r="E47" t="s">
        <v>655</v>
      </c>
    </row>
    <row r="48" spans="1:5" x14ac:dyDescent="0.35">
      <c r="A48" t="s">
        <v>642</v>
      </c>
      <c r="B48" t="str">
        <f t="shared" si="0"/>
        <v>d9e62e20-676d-4056-806a-6be2edce972d</v>
      </c>
      <c r="C48" s="21" t="s">
        <v>690</v>
      </c>
      <c r="D48" t="s">
        <v>713</v>
      </c>
      <c r="E48" t="s">
        <v>655</v>
      </c>
    </row>
    <row r="49" spans="1:5" x14ac:dyDescent="0.35">
      <c r="A49" t="s">
        <v>14</v>
      </c>
      <c r="B49" t="str">
        <f t="shared" si="0"/>
        <v/>
      </c>
      <c r="D49" t="s">
        <v>714</v>
      </c>
      <c r="E49" t="s">
        <v>25</v>
      </c>
    </row>
    <row r="50" spans="1:5" x14ac:dyDescent="0.35">
      <c r="A50" t="s">
        <v>15</v>
      </c>
      <c r="B50" t="str">
        <f t="shared" si="0"/>
        <v/>
      </c>
      <c r="E50" t="s">
        <v>25</v>
      </c>
    </row>
    <row r="51" spans="1:5" x14ac:dyDescent="0.35">
      <c r="A51" t="s">
        <v>16</v>
      </c>
      <c r="B51" t="str">
        <f t="shared" si="0"/>
        <v/>
      </c>
      <c r="E51" t="s">
        <v>25</v>
      </c>
    </row>
    <row r="52" spans="1:5" x14ac:dyDescent="0.35">
      <c r="A52" t="s">
        <v>17</v>
      </c>
      <c r="B52" t="str">
        <f>RIGHT(C52,36)</f>
        <v>82e046d4-c4d3-49d7-b473-e9fee6a5a076</v>
      </c>
      <c r="C52" s="21" t="s">
        <v>691</v>
      </c>
      <c r="E52" t="s">
        <v>25</v>
      </c>
    </row>
    <row r="53" spans="1:5" x14ac:dyDescent="0.35">
      <c r="A53" t="s">
        <v>18</v>
      </c>
      <c r="B53" t="str">
        <f t="shared" ref="B53:B59" si="1">RIGHT(C53,36)</f>
        <v/>
      </c>
      <c r="E53" t="s">
        <v>25</v>
      </c>
    </row>
    <row r="54" spans="1:5" x14ac:dyDescent="0.35">
      <c r="A54" t="s">
        <v>19</v>
      </c>
      <c r="B54" t="str">
        <f t="shared" si="1"/>
        <v/>
      </c>
      <c r="E54" t="s">
        <v>25</v>
      </c>
    </row>
    <row r="55" spans="1:5" x14ac:dyDescent="0.35">
      <c r="A55" t="s">
        <v>20</v>
      </c>
      <c r="B55" t="str">
        <f t="shared" si="1"/>
        <v/>
      </c>
      <c r="E55" t="s">
        <v>25</v>
      </c>
    </row>
    <row r="56" spans="1:5" x14ac:dyDescent="0.35">
      <c r="A56" t="s">
        <v>21</v>
      </c>
      <c r="B56" t="str">
        <f t="shared" si="1"/>
        <v/>
      </c>
      <c r="E56" t="s">
        <v>25</v>
      </c>
    </row>
    <row r="57" spans="1:5" x14ac:dyDescent="0.35">
      <c r="A57" t="s">
        <v>22</v>
      </c>
      <c r="B57" t="str">
        <f t="shared" si="1"/>
        <v/>
      </c>
      <c r="E57" t="s">
        <v>25</v>
      </c>
    </row>
    <row r="58" spans="1:5" x14ac:dyDescent="0.35">
      <c r="A58" t="s">
        <v>23</v>
      </c>
      <c r="B58" t="str">
        <f t="shared" si="1"/>
        <v/>
      </c>
      <c r="E58" t="s">
        <v>25</v>
      </c>
    </row>
    <row r="59" spans="1:5" x14ac:dyDescent="0.35">
      <c r="A59" t="s">
        <v>24</v>
      </c>
      <c r="B59" t="str">
        <f t="shared" si="1"/>
        <v/>
      </c>
      <c r="E59" t="s">
        <v>25</v>
      </c>
    </row>
  </sheetData>
  <sheetProtection algorithmName="SHA-512" hashValue="Rg7XVkfG8vyy/ACbkUCctKDxOTtm4Yug2ERnQMKT7/mA741Mpbz59yfY9/yiHHT4naqSsRTEsZ6go9Ykyb3Iqg==" saltValue="XO+1Q/obgSATBe3sig5DWQ==" spinCount="100000" sheet="1" objects="1" scenarios="1" selectLockedCells="1" selectUnlockedCells="1"/>
  <hyperlinks>
    <hyperlink ref="C38" r:id="rId1" xr:uid="{7B7B8555-0E9E-49F0-BCE2-B59BE534DD89}"/>
    <hyperlink ref="C27" r:id="rId2" xr:uid="{137215CA-902A-46F2-8F5B-B034E0383F77}"/>
    <hyperlink ref="C28" r:id="rId3" xr:uid="{A0A73298-F224-4467-BA30-CCCB376EE96C}"/>
    <hyperlink ref="C29" r:id="rId4" xr:uid="{1D5A6F9D-1255-4E7F-8A99-EA63CEDE9194}"/>
    <hyperlink ref="C30" r:id="rId5" xr:uid="{2BC7520D-2D73-42B7-B0B5-8E077F2CF299}"/>
    <hyperlink ref="C31" r:id="rId6" xr:uid="{8DC09576-D1C9-47D7-923C-4E61B3F6886E}"/>
    <hyperlink ref="C32" r:id="rId7" xr:uid="{74B6D362-EE48-470D-95B9-DD87F3BC512C}"/>
    <hyperlink ref="C33" r:id="rId8" xr:uid="{4592EDF3-2187-4317-9DFF-3283EB43901A}"/>
    <hyperlink ref="C34" r:id="rId9" xr:uid="{9C6CDA46-0619-4BC4-8DA9-D47F9F652F1B}"/>
    <hyperlink ref="C36" r:id="rId10" xr:uid="{1BA5E047-95CE-46E8-9EAE-77F546E3F7C6}"/>
    <hyperlink ref="C37" r:id="rId11" xr:uid="{CF86924F-37E8-4D28-9794-C4B141EFA001}"/>
    <hyperlink ref="C39" r:id="rId12" xr:uid="{5785AD6E-CAE0-4A91-8ED6-6CE55FC5515F}"/>
    <hyperlink ref="C40" r:id="rId13" xr:uid="{3D66A802-AC7E-4E1E-82B1-DE6614D3C381}"/>
    <hyperlink ref="C41" r:id="rId14" xr:uid="{3BBFBEFD-01F7-48C4-8FB1-0C36B4BC4C02}"/>
    <hyperlink ref="C42" r:id="rId15" xr:uid="{5D13B3CF-43A9-45A2-8010-772BEAE179AB}"/>
    <hyperlink ref="C43" r:id="rId16" xr:uid="{1091904D-AFC8-4B05-A7AB-13501D766B61}"/>
    <hyperlink ref="C44" r:id="rId17" xr:uid="{A211A9AE-8F8C-46D8-B19F-E57A79E256E2}"/>
    <hyperlink ref="C45" r:id="rId18" xr:uid="{C6C60501-79A9-434F-9AE8-8E4978128520}"/>
    <hyperlink ref="C46" r:id="rId19" xr:uid="{7AEB4916-261D-462E-83B0-3F270D39EC16}"/>
    <hyperlink ref="C47" r:id="rId20" xr:uid="{61130B12-2E4D-4EA7-B821-3BD61C0281B5}"/>
    <hyperlink ref="C48" r:id="rId21" xr:uid="{EDA97870-6877-4B10-A394-858C0424B952}"/>
    <hyperlink ref="C52" r:id="rId22" xr:uid="{6E649509-15DB-41E3-941B-620E5621D352}"/>
  </hyperlinks>
  <pageMargins left="0.7" right="0.7" top="0.75" bottom="0.75" header="0.3" footer="0.3"/>
  <tableParts count="3">
    <tablePart r:id="rId23"/>
    <tablePart r:id="rId24"/>
    <tablePart r:id="rId2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D5A0-34DB-4B33-BC0C-F9077127FC03}">
  <sheetPr codeName="Taul5"/>
  <dimension ref="A1:F293"/>
  <sheetViews>
    <sheetView showZeros="0" topLeftCell="A148" zoomScale="130" zoomScaleNormal="130" workbookViewId="0">
      <selection activeCell="A181" sqref="A181:XFD181"/>
    </sheetView>
  </sheetViews>
  <sheetFormatPr defaultColWidth="11" defaultRowHeight="15.5" x14ac:dyDescent="0.35"/>
  <cols>
    <col min="1" max="1" width="64.83203125" customWidth="1"/>
    <col min="2" max="2" width="48.75" customWidth="1"/>
    <col min="3" max="3" width="34.58203125" bestFit="1" customWidth="1"/>
    <col min="4" max="4" width="48.75" customWidth="1"/>
  </cols>
  <sheetData>
    <row r="1" spans="1:6" x14ac:dyDescent="0.35">
      <c r="A1" s="3" t="s">
        <v>655</v>
      </c>
      <c r="B1" s="3" t="s">
        <v>25</v>
      </c>
      <c r="C1" s="6" t="s">
        <v>26</v>
      </c>
      <c r="D1" s="6" t="s">
        <v>9</v>
      </c>
    </row>
    <row r="2" spans="1:6" x14ac:dyDescent="0.35">
      <c r="A2" t="s">
        <v>657</v>
      </c>
      <c r="B2" s="1" t="s">
        <v>24</v>
      </c>
      <c r="C2" s="1" t="s">
        <v>27</v>
      </c>
      <c r="D2" s="1" t="s">
        <v>28</v>
      </c>
      <c r="F2" s="1"/>
    </row>
    <row r="3" spans="1:6" x14ac:dyDescent="0.35">
      <c r="A3" t="s">
        <v>637</v>
      </c>
      <c r="B3" s="1" t="s">
        <v>23</v>
      </c>
      <c r="C3" s="1" t="s">
        <v>29</v>
      </c>
      <c r="D3" s="1" t="s">
        <v>30</v>
      </c>
      <c r="F3" s="1"/>
    </row>
    <row r="4" spans="1:6" x14ac:dyDescent="0.35">
      <c r="A4" t="s">
        <v>646</v>
      </c>
      <c r="B4" s="1" t="s">
        <v>22</v>
      </c>
      <c r="C4" s="1" t="s">
        <v>31</v>
      </c>
      <c r="D4" s="1" t="s">
        <v>32</v>
      </c>
      <c r="F4" s="1"/>
    </row>
    <row r="5" spans="1:6" x14ac:dyDescent="0.35">
      <c r="A5" t="s">
        <v>637</v>
      </c>
      <c r="B5" s="1" t="s">
        <v>23</v>
      </c>
      <c r="C5" s="1" t="s">
        <v>33</v>
      </c>
      <c r="D5" s="1" t="s">
        <v>34</v>
      </c>
      <c r="F5" s="1"/>
    </row>
    <row r="6" spans="1:6" x14ac:dyDescent="0.35">
      <c r="A6" t="s">
        <v>644</v>
      </c>
      <c r="B6" t="s">
        <v>15</v>
      </c>
      <c r="C6" s="1" t="s">
        <v>35</v>
      </c>
      <c r="D6" s="1" t="s">
        <v>36</v>
      </c>
      <c r="F6" s="1"/>
    </row>
    <row r="7" spans="1:6" x14ac:dyDescent="0.35">
      <c r="A7" t="s">
        <v>639</v>
      </c>
      <c r="B7" s="1" t="s">
        <v>17</v>
      </c>
      <c r="C7" s="1" t="s">
        <v>37</v>
      </c>
      <c r="D7" s="1" t="s">
        <v>38</v>
      </c>
      <c r="F7" s="1"/>
    </row>
    <row r="8" spans="1:6" x14ac:dyDescent="0.35">
      <c r="A8" t="s">
        <v>642</v>
      </c>
      <c r="B8" s="1" t="s">
        <v>20</v>
      </c>
      <c r="C8" s="1" t="s">
        <v>39</v>
      </c>
      <c r="D8" s="1" t="s">
        <v>40</v>
      </c>
      <c r="F8" s="1"/>
    </row>
    <row r="9" spans="1:6" x14ac:dyDescent="0.35">
      <c r="A9" t="s">
        <v>638</v>
      </c>
      <c r="B9" t="s">
        <v>16</v>
      </c>
      <c r="C9" s="1" t="s">
        <v>41</v>
      </c>
      <c r="D9" s="1" t="s">
        <v>42</v>
      </c>
      <c r="F9" s="1"/>
    </row>
    <row r="10" spans="1:6" x14ac:dyDescent="0.35">
      <c r="A10" t="s">
        <v>649</v>
      </c>
      <c r="B10" s="1" t="s">
        <v>19</v>
      </c>
      <c r="C10" s="1" t="s">
        <v>43</v>
      </c>
      <c r="D10" s="1" t="s">
        <v>44</v>
      </c>
      <c r="F10" s="1"/>
    </row>
    <row r="11" spans="1:6" x14ac:dyDescent="0.35">
      <c r="A11" t="s">
        <v>656</v>
      </c>
      <c r="B11" s="1" t="s">
        <v>21</v>
      </c>
      <c r="C11" s="1" t="s">
        <v>45</v>
      </c>
      <c r="D11" s="1" t="s">
        <v>46</v>
      </c>
      <c r="F11" s="1"/>
    </row>
    <row r="12" spans="1:6" x14ac:dyDescent="0.35">
      <c r="A12" t="s">
        <v>643</v>
      </c>
      <c r="B12" s="1" t="s">
        <v>20</v>
      </c>
      <c r="C12" s="1" t="s">
        <v>47</v>
      </c>
      <c r="D12" s="1" t="s">
        <v>48</v>
      </c>
      <c r="F12" s="1"/>
    </row>
    <row r="13" spans="1:6" x14ac:dyDescent="0.35">
      <c r="A13" t="s">
        <v>643</v>
      </c>
      <c r="B13" s="1" t="s">
        <v>20</v>
      </c>
      <c r="C13" s="1" t="s">
        <v>49</v>
      </c>
      <c r="D13" s="1" t="s">
        <v>50</v>
      </c>
      <c r="F13" s="1"/>
    </row>
    <row r="14" spans="1:6" x14ac:dyDescent="0.35">
      <c r="A14" t="s">
        <v>637</v>
      </c>
      <c r="B14" s="1" t="s">
        <v>23</v>
      </c>
      <c r="C14" s="1" t="s">
        <v>51</v>
      </c>
      <c r="D14" s="1" t="s">
        <v>52</v>
      </c>
      <c r="F14" s="1"/>
    </row>
    <row r="15" spans="1:6" x14ac:dyDescent="0.35">
      <c r="A15" t="s">
        <v>654</v>
      </c>
      <c r="B15" t="s">
        <v>15</v>
      </c>
      <c r="C15" s="1" t="s">
        <v>53</v>
      </c>
      <c r="D15" s="1" t="s">
        <v>54</v>
      </c>
      <c r="F15" s="1"/>
    </row>
    <row r="16" spans="1:6" x14ac:dyDescent="0.35">
      <c r="A16" t="s">
        <v>646</v>
      </c>
      <c r="B16" s="1" t="s">
        <v>22</v>
      </c>
      <c r="C16" s="1" t="s">
        <v>55</v>
      </c>
      <c r="D16" s="1" t="s">
        <v>56</v>
      </c>
      <c r="F16" s="1"/>
    </row>
    <row r="17" spans="1:6" x14ac:dyDescent="0.35">
      <c r="A17" t="s">
        <v>646</v>
      </c>
      <c r="B17" s="1" t="s">
        <v>22</v>
      </c>
      <c r="C17" s="1" t="s">
        <v>57</v>
      </c>
      <c r="D17" s="1" t="s">
        <v>58</v>
      </c>
      <c r="F17" s="1"/>
    </row>
    <row r="18" spans="1:6" x14ac:dyDescent="0.35">
      <c r="A18" t="s">
        <v>646</v>
      </c>
      <c r="B18" s="1" t="s">
        <v>22</v>
      </c>
      <c r="C18" s="1" t="s">
        <v>59</v>
      </c>
      <c r="D18" s="1" t="s">
        <v>60</v>
      </c>
      <c r="F18" s="1"/>
    </row>
    <row r="19" spans="1:6" x14ac:dyDescent="0.35">
      <c r="A19" t="s">
        <v>653</v>
      </c>
      <c r="B19" s="1" t="s">
        <v>23</v>
      </c>
      <c r="C19" s="1" t="s">
        <v>61</v>
      </c>
      <c r="D19" s="1" t="s">
        <v>62</v>
      </c>
      <c r="F19" s="1"/>
    </row>
    <row r="20" spans="1:6" x14ac:dyDescent="0.35">
      <c r="A20" t="s">
        <v>650</v>
      </c>
      <c r="B20" t="s">
        <v>18</v>
      </c>
      <c r="C20" s="1" t="s">
        <v>63</v>
      </c>
      <c r="D20" s="1" t="s">
        <v>64</v>
      </c>
      <c r="F20" s="1"/>
    </row>
    <row r="21" spans="1:6" x14ac:dyDescent="0.35">
      <c r="A21" t="s">
        <v>652</v>
      </c>
      <c r="B21" s="1" t="s">
        <v>24</v>
      </c>
      <c r="C21" s="1" t="s">
        <v>65</v>
      </c>
      <c r="D21" s="1" t="s">
        <v>66</v>
      </c>
      <c r="F21" s="1"/>
    </row>
    <row r="22" spans="1:6" x14ac:dyDescent="0.35">
      <c r="A22" t="s">
        <v>656</v>
      </c>
      <c r="B22" s="1" t="s">
        <v>21</v>
      </c>
      <c r="C22" s="1" t="s">
        <v>67</v>
      </c>
      <c r="D22" s="1" t="s">
        <v>68</v>
      </c>
      <c r="F22" s="1"/>
    </row>
    <row r="23" spans="1:6" x14ac:dyDescent="0.35">
      <c r="A23" t="s">
        <v>643</v>
      </c>
      <c r="B23" s="1" t="s">
        <v>20</v>
      </c>
      <c r="C23" s="1" t="s">
        <v>69</v>
      </c>
      <c r="D23" s="1" t="s">
        <v>70</v>
      </c>
      <c r="F23" s="1"/>
    </row>
    <row r="24" spans="1:6" x14ac:dyDescent="0.35">
      <c r="A24" t="s">
        <v>644</v>
      </c>
      <c r="B24" t="s">
        <v>15</v>
      </c>
      <c r="C24" s="1" t="s">
        <v>71</v>
      </c>
      <c r="D24" s="1" t="s">
        <v>72</v>
      </c>
      <c r="F24" s="1"/>
    </row>
    <row r="25" spans="1:6" x14ac:dyDescent="0.35">
      <c r="A25" t="s">
        <v>654</v>
      </c>
      <c r="B25" t="s">
        <v>15</v>
      </c>
      <c r="C25" s="1" t="s">
        <v>73</v>
      </c>
      <c r="D25" s="1" t="s">
        <v>74</v>
      </c>
      <c r="F25" s="1"/>
    </row>
    <row r="26" spans="1:6" x14ac:dyDescent="0.35">
      <c r="A26" t="s">
        <v>654</v>
      </c>
      <c r="B26" t="s">
        <v>15</v>
      </c>
      <c r="C26" s="1" t="s">
        <v>75</v>
      </c>
      <c r="D26" s="1" t="s">
        <v>76</v>
      </c>
      <c r="F26" s="1"/>
    </row>
    <row r="27" spans="1:6" x14ac:dyDescent="0.35">
      <c r="A27" t="s">
        <v>644</v>
      </c>
      <c r="B27" t="s">
        <v>15</v>
      </c>
      <c r="C27" s="1" t="s">
        <v>77</v>
      </c>
      <c r="D27" s="1" t="s">
        <v>78</v>
      </c>
      <c r="F27" s="1"/>
    </row>
    <row r="28" spans="1:6" x14ac:dyDescent="0.35">
      <c r="A28" t="s">
        <v>647</v>
      </c>
      <c r="B28" t="s">
        <v>16</v>
      </c>
      <c r="C28" s="1" t="s">
        <v>79</v>
      </c>
      <c r="D28" s="1" t="s">
        <v>80</v>
      </c>
      <c r="F28" s="1"/>
    </row>
    <row r="29" spans="1:6" x14ac:dyDescent="0.35">
      <c r="A29" t="s">
        <v>659</v>
      </c>
      <c r="B29" s="1" t="s">
        <v>14</v>
      </c>
      <c r="C29" s="1" t="s">
        <v>81</v>
      </c>
      <c r="D29" s="1" t="s">
        <v>82</v>
      </c>
      <c r="F29" s="1"/>
    </row>
    <row r="30" spans="1:6" x14ac:dyDescent="0.35">
      <c r="A30" s="56" t="s">
        <v>731</v>
      </c>
      <c r="B30" t="s">
        <v>16</v>
      </c>
      <c r="C30" s="1" t="s">
        <v>83</v>
      </c>
      <c r="D30" s="1" t="s">
        <v>84</v>
      </c>
      <c r="F30" s="1"/>
    </row>
    <row r="31" spans="1:6" x14ac:dyDescent="0.35">
      <c r="A31" t="s">
        <v>644</v>
      </c>
      <c r="B31" t="s">
        <v>15</v>
      </c>
      <c r="C31" s="1" t="s">
        <v>85</v>
      </c>
      <c r="D31" s="1" t="s">
        <v>86</v>
      </c>
      <c r="F31" s="1"/>
    </row>
    <row r="32" spans="1:6" x14ac:dyDescent="0.35">
      <c r="A32" t="s">
        <v>643</v>
      </c>
      <c r="B32" s="1" t="s">
        <v>20</v>
      </c>
      <c r="C32" s="1" t="s">
        <v>87</v>
      </c>
      <c r="D32" s="1" t="s">
        <v>88</v>
      </c>
      <c r="F32" s="1"/>
    </row>
    <row r="33" spans="1:6" x14ac:dyDescent="0.35">
      <c r="A33" t="s">
        <v>654</v>
      </c>
      <c r="B33" t="s">
        <v>15</v>
      </c>
      <c r="C33" s="1" t="s">
        <v>89</v>
      </c>
      <c r="D33" s="1" t="s">
        <v>90</v>
      </c>
      <c r="F33" s="1"/>
    </row>
    <row r="34" spans="1:6" x14ac:dyDescent="0.35">
      <c r="A34" t="s">
        <v>640</v>
      </c>
      <c r="B34" s="1" t="s">
        <v>22</v>
      </c>
      <c r="C34" s="1" t="s">
        <v>91</v>
      </c>
      <c r="D34" s="1" t="s">
        <v>92</v>
      </c>
      <c r="F34" s="1"/>
    </row>
    <row r="35" spans="1:6" x14ac:dyDescent="0.35">
      <c r="A35" t="s">
        <v>651</v>
      </c>
      <c r="B35" s="1" t="s">
        <v>17</v>
      </c>
      <c r="C35" s="1" t="s">
        <v>93</v>
      </c>
      <c r="D35" s="1" t="s">
        <v>94</v>
      </c>
      <c r="F35" s="1"/>
    </row>
    <row r="36" spans="1:6" x14ac:dyDescent="0.35">
      <c r="A36" t="s">
        <v>657</v>
      </c>
      <c r="B36" s="1" t="s">
        <v>24</v>
      </c>
      <c r="C36" s="1" t="s">
        <v>95</v>
      </c>
      <c r="D36" s="1" t="s">
        <v>96</v>
      </c>
      <c r="F36" s="1"/>
    </row>
    <row r="37" spans="1:6" x14ac:dyDescent="0.35">
      <c r="A37" t="s">
        <v>654</v>
      </c>
      <c r="B37" t="s">
        <v>15</v>
      </c>
      <c r="C37" s="1" t="s">
        <v>97</v>
      </c>
      <c r="D37" s="1" t="s">
        <v>98</v>
      </c>
      <c r="F37" s="1"/>
    </row>
    <row r="38" spans="1:6" x14ac:dyDescent="0.35">
      <c r="A38" t="s">
        <v>646</v>
      </c>
      <c r="B38" s="1" t="s">
        <v>22</v>
      </c>
      <c r="C38" s="1" t="s">
        <v>99</v>
      </c>
      <c r="D38" s="1" t="s">
        <v>100</v>
      </c>
      <c r="F38" s="1"/>
    </row>
    <row r="39" spans="1:6" x14ac:dyDescent="0.35">
      <c r="A39" t="s">
        <v>645</v>
      </c>
      <c r="B39" t="s">
        <v>16</v>
      </c>
      <c r="C39" s="1" t="s">
        <v>101</v>
      </c>
      <c r="D39" s="1" t="s">
        <v>102</v>
      </c>
      <c r="F39" s="1"/>
    </row>
    <row r="40" spans="1:6" x14ac:dyDescent="0.35">
      <c r="A40" t="s">
        <v>644</v>
      </c>
      <c r="B40" t="s">
        <v>18</v>
      </c>
      <c r="C40" s="1" t="s">
        <v>103</v>
      </c>
      <c r="D40" s="1" t="s">
        <v>104</v>
      </c>
      <c r="F40" s="1"/>
    </row>
    <row r="41" spans="1:6" x14ac:dyDescent="0.35">
      <c r="A41" t="s">
        <v>657</v>
      </c>
      <c r="B41" s="1" t="s">
        <v>24</v>
      </c>
      <c r="C41" s="1" t="s">
        <v>105</v>
      </c>
      <c r="D41" s="1" t="s">
        <v>106</v>
      </c>
      <c r="F41" s="1"/>
    </row>
    <row r="42" spans="1:6" x14ac:dyDescent="0.35">
      <c r="A42" t="s">
        <v>637</v>
      </c>
      <c r="B42" s="1" t="s">
        <v>23</v>
      </c>
      <c r="C42" s="1" t="s">
        <v>107</v>
      </c>
      <c r="D42" s="1" t="s">
        <v>108</v>
      </c>
      <c r="F42" s="1"/>
    </row>
    <row r="43" spans="1:6" x14ac:dyDescent="0.35">
      <c r="A43" t="s">
        <v>647</v>
      </c>
      <c r="B43" t="s">
        <v>16</v>
      </c>
      <c r="C43" s="1" t="s">
        <v>109</v>
      </c>
      <c r="D43" s="1" t="s">
        <v>110</v>
      </c>
      <c r="F43" s="1"/>
    </row>
    <row r="44" spans="1:6" x14ac:dyDescent="0.35">
      <c r="A44" t="s">
        <v>636</v>
      </c>
      <c r="B44" t="s">
        <v>18</v>
      </c>
      <c r="C44" s="1" t="s">
        <v>111</v>
      </c>
      <c r="D44" s="1" t="s">
        <v>112</v>
      </c>
      <c r="F44" s="1"/>
    </row>
    <row r="45" spans="1:6" x14ac:dyDescent="0.35">
      <c r="A45" t="s">
        <v>649</v>
      </c>
      <c r="B45" s="1" t="s">
        <v>19</v>
      </c>
      <c r="C45" s="1" t="s">
        <v>113</v>
      </c>
      <c r="D45" s="1" t="s">
        <v>114</v>
      </c>
      <c r="F45" s="1"/>
    </row>
    <row r="46" spans="1:6" x14ac:dyDescent="0.35">
      <c r="A46" t="s">
        <v>656</v>
      </c>
      <c r="B46" s="1" t="s">
        <v>21</v>
      </c>
      <c r="C46" s="1" t="s">
        <v>115</v>
      </c>
      <c r="D46" s="1" t="s">
        <v>116</v>
      </c>
      <c r="F46" s="1"/>
    </row>
    <row r="47" spans="1:6" x14ac:dyDescent="0.35">
      <c r="A47" t="s">
        <v>637</v>
      </c>
      <c r="B47" s="1" t="s">
        <v>23</v>
      </c>
      <c r="C47" s="1" t="s">
        <v>117</v>
      </c>
      <c r="D47" s="1" t="s">
        <v>118</v>
      </c>
      <c r="F47" s="1"/>
    </row>
    <row r="48" spans="1:6" x14ac:dyDescent="0.35">
      <c r="A48" t="s">
        <v>637</v>
      </c>
      <c r="B48" s="1" t="s">
        <v>23</v>
      </c>
      <c r="C48" s="1" t="s">
        <v>119</v>
      </c>
      <c r="D48" s="1" t="s">
        <v>120</v>
      </c>
      <c r="F48" s="1"/>
    </row>
    <row r="49" spans="1:6" x14ac:dyDescent="0.35">
      <c r="A49" t="s">
        <v>654</v>
      </c>
      <c r="B49" t="s">
        <v>15</v>
      </c>
      <c r="C49" s="1" t="s">
        <v>121</v>
      </c>
      <c r="D49" s="1" t="s">
        <v>122</v>
      </c>
      <c r="F49" s="1"/>
    </row>
    <row r="50" spans="1:6" x14ac:dyDescent="0.35">
      <c r="A50" t="s">
        <v>647</v>
      </c>
      <c r="B50" t="s">
        <v>16</v>
      </c>
      <c r="C50" s="1" t="s">
        <v>123</v>
      </c>
      <c r="D50" s="1" t="s">
        <v>124</v>
      </c>
      <c r="F50" s="1"/>
    </row>
    <row r="51" spans="1:6" x14ac:dyDescent="0.35">
      <c r="A51" t="s">
        <v>654</v>
      </c>
      <c r="B51" t="s">
        <v>15</v>
      </c>
      <c r="C51" s="1" t="s">
        <v>125</v>
      </c>
      <c r="D51" s="1" t="s">
        <v>126</v>
      </c>
      <c r="F51" s="1"/>
    </row>
    <row r="52" spans="1:6" x14ac:dyDescent="0.35">
      <c r="A52" t="s">
        <v>645</v>
      </c>
      <c r="B52" t="s">
        <v>16</v>
      </c>
      <c r="C52" s="1" t="s">
        <v>127</v>
      </c>
      <c r="D52" s="1" t="s">
        <v>128</v>
      </c>
      <c r="F52" s="1"/>
    </row>
    <row r="53" spans="1:6" x14ac:dyDescent="0.35">
      <c r="A53" t="s">
        <v>652</v>
      </c>
      <c r="B53" s="1" t="s">
        <v>24</v>
      </c>
      <c r="C53" s="1" t="s">
        <v>129</v>
      </c>
      <c r="D53" s="1" t="s">
        <v>130</v>
      </c>
      <c r="F53" s="1"/>
    </row>
    <row r="54" spans="1:6" x14ac:dyDescent="0.35">
      <c r="A54" t="s">
        <v>647</v>
      </c>
      <c r="B54" t="s">
        <v>16</v>
      </c>
      <c r="C54" s="1" t="s">
        <v>131</v>
      </c>
      <c r="D54" s="1" t="s">
        <v>132</v>
      </c>
      <c r="F54" s="1"/>
    </row>
    <row r="55" spans="1:6" x14ac:dyDescent="0.35">
      <c r="A55" t="s">
        <v>657</v>
      </c>
      <c r="B55" s="1" t="s">
        <v>24</v>
      </c>
      <c r="C55" s="1" t="s">
        <v>133</v>
      </c>
      <c r="D55" s="1" t="s">
        <v>134</v>
      </c>
      <c r="F55" s="1"/>
    </row>
    <row r="56" spans="1:6" x14ac:dyDescent="0.35">
      <c r="A56" t="s">
        <v>638</v>
      </c>
      <c r="B56" t="s">
        <v>16</v>
      </c>
      <c r="C56" s="1" t="s">
        <v>135</v>
      </c>
      <c r="D56" s="1" t="s">
        <v>136</v>
      </c>
      <c r="F56" s="1"/>
    </row>
    <row r="57" spans="1:6" x14ac:dyDescent="0.35">
      <c r="A57" t="s">
        <v>652</v>
      </c>
      <c r="B57" s="1" t="s">
        <v>24</v>
      </c>
      <c r="C57" s="1" t="s">
        <v>137</v>
      </c>
      <c r="D57" s="1" t="s">
        <v>138</v>
      </c>
      <c r="F57" s="1"/>
    </row>
    <row r="58" spans="1:6" x14ac:dyDescent="0.35">
      <c r="A58" t="s">
        <v>643</v>
      </c>
      <c r="B58" s="1" t="s">
        <v>20</v>
      </c>
      <c r="C58" s="1" t="s">
        <v>139</v>
      </c>
      <c r="D58" s="1" t="s">
        <v>140</v>
      </c>
      <c r="F58" s="1"/>
    </row>
    <row r="59" spans="1:6" x14ac:dyDescent="0.35">
      <c r="A59" t="s">
        <v>652</v>
      </c>
      <c r="B59" s="1" t="s">
        <v>24</v>
      </c>
      <c r="C59" s="1" t="s">
        <v>141</v>
      </c>
      <c r="D59" s="1" t="s">
        <v>142</v>
      </c>
      <c r="F59" s="1"/>
    </row>
    <row r="60" spans="1:6" x14ac:dyDescent="0.35">
      <c r="A60" t="s">
        <v>651</v>
      </c>
      <c r="B60" s="1" t="s">
        <v>17</v>
      </c>
      <c r="C60" s="1" t="s">
        <v>143</v>
      </c>
      <c r="D60" s="1" t="s">
        <v>144</v>
      </c>
      <c r="F60" s="1"/>
    </row>
    <row r="61" spans="1:6" x14ac:dyDescent="0.35">
      <c r="A61" t="s">
        <v>642</v>
      </c>
      <c r="B61" s="1" t="s">
        <v>20</v>
      </c>
      <c r="C61" s="1" t="s">
        <v>145</v>
      </c>
      <c r="D61" s="1" t="s">
        <v>146</v>
      </c>
      <c r="F61" s="1"/>
    </row>
    <row r="62" spans="1:6" x14ac:dyDescent="0.35">
      <c r="A62" t="s">
        <v>645</v>
      </c>
      <c r="B62" t="s">
        <v>16</v>
      </c>
      <c r="C62" s="1" t="s">
        <v>147</v>
      </c>
      <c r="D62" s="1" t="s">
        <v>148</v>
      </c>
      <c r="F62" s="1"/>
    </row>
    <row r="63" spans="1:6" x14ac:dyDescent="0.35">
      <c r="A63" t="s">
        <v>640</v>
      </c>
      <c r="B63" s="1" t="s">
        <v>22</v>
      </c>
      <c r="C63" s="1" t="s">
        <v>149</v>
      </c>
      <c r="D63" s="1" t="s">
        <v>150</v>
      </c>
      <c r="F63" s="1"/>
    </row>
    <row r="64" spans="1:6" x14ac:dyDescent="0.35">
      <c r="A64" t="s">
        <v>646</v>
      </c>
      <c r="B64" s="1" t="s">
        <v>22</v>
      </c>
      <c r="C64" s="1" t="s">
        <v>151</v>
      </c>
      <c r="D64" s="1" t="s">
        <v>152</v>
      </c>
      <c r="F64" s="1"/>
    </row>
    <row r="65" spans="1:6" x14ac:dyDescent="0.35">
      <c r="A65" t="s">
        <v>657</v>
      </c>
      <c r="B65" s="1" t="s">
        <v>24</v>
      </c>
      <c r="C65" s="1" t="s">
        <v>153</v>
      </c>
      <c r="D65" s="1" t="s">
        <v>154</v>
      </c>
      <c r="F65" s="1"/>
    </row>
    <row r="66" spans="1:6" x14ac:dyDescent="0.35">
      <c r="A66" t="s">
        <v>638</v>
      </c>
      <c r="B66" t="s">
        <v>16</v>
      </c>
      <c r="C66" s="1" t="s">
        <v>155</v>
      </c>
      <c r="D66" s="1" t="s">
        <v>156</v>
      </c>
      <c r="F66" s="1"/>
    </row>
    <row r="67" spans="1:6" x14ac:dyDescent="0.35">
      <c r="A67" t="s">
        <v>643</v>
      </c>
      <c r="B67" s="1" t="s">
        <v>20</v>
      </c>
      <c r="C67" s="1" t="s">
        <v>157</v>
      </c>
      <c r="D67" s="1" t="s">
        <v>158</v>
      </c>
      <c r="F67" s="1"/>
    </row>
    <row r="68" spans="1:6" x14ac:dyDescent="0.35">
      <c r="A68" t="s">
        <v>652</v>
      </c>
      <c r="B68" s="1" t="s">
        <v>24</v>
      </c>
      <c r="C68" s="1" t="s">
        <v>159</v>
      </c>
      <c r="D68" s="1" t="s">
        <v>160</v>
      </c>
      <c r="F68" s="1"/>
    </row>
    <row r="69" spans="1:6" x14ac:dyDescent="0.35">
      <c r="A69" t="s">
        <v>653</v>
      </c>
      <c r="B69" s="1" t="s">
        <v>23</v>
      </c>
      <c r="C69" s="1" t="s">
        <v>161</v>
      </c>
      <c r="D69" s="1" t="s">
        <v>162</v>
      </c>
      <c r="F69" s="1"/>
    </row>
    <row r="70" spans="1:6" x14ac:dyDescent="0.35">
      <c r="A70" t="s">
        <v>637</v>
      </c>
      <c r="B70" s="1" t="s">
        <v>23</v>
      </c>
      <c r="C70" s="1" t="s">
        <v>163</v>
      </c>
      <c r="D70" s="1" t="s">
        <v>164</v>
      </c>
      <c r="F70" s="1"/>
    </row>
    <row r="71" spans="1:6" x14ac:dyDescent="0.35">
      <c r="A71" t="s">
        <v>656</v>
      </c>
      <c r="B71" s="1" t="s">
        <v>21</v>
      </c>
      <c r="C71" s="1" t="s">
        <v>165</v>
      </c>
      <c r="D71" s="1" t="s">
        <v>166</v>
      </c>
      <c r="F71" s="1"/>
    </row>
    <row r="72" spans="1:6" x14ac:dyDescent="0.35">
      <c r="A72" t="s">
        <v>652</v>
      </c>
      <c r="B72" s="1" t="s">
        <v>24</v>
      </c>
      <c r="C72" s="1" t="s">
        <v>167</v>
      </c>
      <c r="D72" s="1" t="s">
        <v>168</v>
      </c>
      <c r="F72" s="1"/>
    </row>
    <row r="73" spans="1:6" x14ac:dyDescent="0.35">
      <c r="A73" t="s">
        <v>643</v>
      </c>
      <c r="B73" s="1" t="s">
        <v>20</v>
      </c>
      <c r="C73" s="1" t="s">
        <v>169</v>
      </c>
      <c r="D73" s="1" t="s">
        <v>170</v>
      </c>
      <c r="F73" s="1"/>
    </row>
    <row r="74" spans="1:6" x14ac:dyDescent="0.35">
      <c r="A74" t="s">
        <v>658</v>
      </c>
      <c r="B74" s="1" t="s">
        <v>23</v>
      </c>
      <c r="C74" s="1" t="s">
        <v>171</v>
      </c>
      <c r="D74" s="1" t="s">
        <v>172</v>
      </c>
      <c r="F74" s="1"/>
    </row>
    <row r="75" spans="1:6" x14ac:dyDescent="0.35">
      <c r="A75" t="s">
        <v>637</v>
      </c>
      <c r="B75" s="1" t="s">
        <v>23</v>
      </c>
      <c r="C75" s="1" t="s">
        <v>173</v>
      </c>
      <c r="D75" s="1" t="s">
        <v>174</v>
      </c>
      <c r="F75" s="1"/>
    </row>
    <row r="76" spans="1:6" x14ac:dyDescent="0.35">
      <c r="A76" t="s">
        <v>637</v>
      </c>
      <c r="B76" s="1" t="s">
        <v>23</v>
      </c>
      <c r="C76" s="1" t="s">
        <v>175</v>
      </c>
      <c r="D76" s="1" t="s">
        <v>176</v>
      </c>
      <c r="F76" s="1"/>
    </row>
    <row r="77" spans="1:6" x14ac:dyDescent="0.35">
      <c r="A77" t="s">
        <v>656</v>
      </c>
      <c r="B77" s="1" t="s">
        <v>21</v>
      </c>
      <c r="C77" s="1" t="s">
        <v>177</v>
      </c>
      <c r="D77" s="1" t="s">
        <v>178</v>
      </c>
      <c r="F77" s="1"/>
    </row>
    <row r="78" spans="1:6" x14ac:dyDescent="0.35">
      <c r="A78" t="s">
        <v>653</v>
      </c>
      <c r="B78" s="1" t="s">
        <v>23</v>
      </c>
      <c r="C78" s="1" t="s">
        <v>179</v>
      </c>
      <c r="D78" s="1" t="s">
        <v>180</v>
      </c>
      <c r="F78" s="1"/>
    </row>
    <row r="79" spans="1:6" x14ac:dyDescent="0.35">
      <c r="A79" t="s">
        <v>645</v>
      </c>
      <c r="B79" t="s">
        <v>16</v>
      </c>
      <c r="C79" s="1" t="s">
        <v>181</v>
      </c>
      <c r="D79" s="1" t="s">
        <v>182</v>
      </c>
      <c r="F79" s="1"/>
    </row>
    <row r="80" spans="1:6" x14ac:dyDescent="0.35">
      <c r="A80" t="s">
        <v>649</v>
      </c>
      <c r="B80" s="1" t="s">
        <v>19</v>
      </c>
      <c r="C80" s="1" t="s">
        <v>183</v>
      </c>
      <c r="D80" s="1" t="s">
        <v>184</v>
      </c>
      <c r="F80" s="1"/>
    </row>
    <row r="81" spans="1:6" x14ac:dyDescent="0.35">
      <c r="A81" t="s">
        <v>649</v>
      </c>
      <c r="B81" s="1" t="s">
        <v>19</v>
      </c>
      <c r="C81" s="1" t="s">
        <v>185</v>
      </c>
      <c r="D81" s="1" t="s">
        <v>186</v>
      </c>
      <c r="F81" s="1"/>
    </row>
    <row r="82" spans="1:6" x14ac:dyDescent="0.35">
      <c r="A82" t="s">
        <v>649</v>
      </c>
      <c r="B82" s="1" t="s">
        <v>19</v>
      </c>
      <c r="C82" s="1" t="s">
        <v>187</v>
      </c>
      <c r="D82" s="1" t="s">
        <v>188</v>
      </c>
      <c r="F82" s="1"/>
    </row>
    <row r="83" spans="1:6" x14ac:dyDescent="0.35">
      <c r="A83" t="s">
        <v>642</v>
      </c>
      <c r="B83" s="1" t="s">
        <v>20</v>
      </c>
      <c r="C83" s="1" t="s">
        <v>189</v>
      </c>
      <c r="D83" s="1" t="s">
        <v>190</v>
      </c>
      <c r="F83" s="1"/>
    </row>
    <row r="84" spans="1:6" x14ac:dyDescent="0.35">
      <c r="A84" t="s">
        <v>646</v>
      </c>
      <c r="B84" s="1" t="s">
        <v>22</v>
      </c>
      <c r="C84" s="1" t="s">
        <v>191</v>
      </c>
      <c r="D84" s="1" t="s">
        <v>192</v>
      </c>
      <c r="F84" s="1"/>
    </row>
    <row r="85" spans="1:6" x14ac:dyDescent="0.35">
      <c r="A85" t="s">
        <v>641</v>
      </c>
      <c r="B85" s="1" t="s">
        <v>17</v>
      </c>
      <c r="C85" s="1" t="s">
        <v>193</v>
      </c>
      <c r="D85" s="1" t="s">
        <v>194</v>
      </c>
      <c r="F85" s="1"/>
    </row>
    <row r="86" spans="1:6" x14ac:dyDescent="0.35">
      <c r="A86" t="s">
        <v>652</v>
      </c>
      <c r="B86" s="1" t="s">
        <v>24</v>
      </c>
      <c r="C86" s="1" t="s">
        <v>195</v>
      </c>
      <c r="D86" s="1" t="s">
        <v>196</v>
      </c>
      <c r="F86" s="1"/>
    </row>
    <row r="87" spans="1:6" x14ac:dyDescent="0.35">
      <c r="A87" t="s">
        <v>657</v>
      </c>
      <c r="B87" s="1" t="s">
        <v>24</v>
      </c>
      <c r="C87" s="1" t="s">
        <v>197</v>
      </c>
      <c r="D87" s="1" t="s">
        <v>198</v>
      </c>
      <c r="F87" s="1"/>
    </row>
    <row r="88" spans="1:6" x14ac:dyDescent="0.35">
      <c r="A88" t="s">
        <v>652</v>
      </c>
      <c r="B88" s="1" t="s">
        <v>24</v>
      </c>
      <c r="C88" s="1" t="s">
        <v>199</v>
      </c>
      <c r="D88" s="1" t="s">
        <v>200</v>
      </c>
      <c r="F88" s="1"/>
    </row>
    <row r="89" spans="1:6" x14ac:dyDescent="0.35">
      <c r="A89" t="s">
        <v>656</v>
      </c>
      <c r="B89" s="1" t="s">
        <v>21</v>
      </c>
      <c r="C89" s="1" t="s">
        <v>201</v>
      </c>
      <c r="D89" s="1" t="s">
        <v>202</v>
      </c>
      <c r="F89" s="1"/>
    </row>
    <row r="90" spans="1:6" x14ac:dyDescent="0.35">
      <c r="A90" t="s">
        <v>647</v>
      </c>
      <c r="B90" t="s">
        <v>16</v>
      </c>
      <c r="C90" s="1" t="s">
        <v>203</v>
      </c>
      <c r="D90" s="1" t="s">
        <v>204</v>
      </c>
      <c r="F90" s="1"/>
    </row>
    <row r="91" spans="1:6" x14ac:dyDescent="0.35">
      <c r="A91" t="s">
        <v>649</v>
      </c>
      <c r="B91" s="1" t="s">
        <v>19</v>
      </c>
      <c r="C91" s="1" t="s">
        <v>205</v>
      </c>
      <c r="D91" s="1" t="s">
        <v>206</v>
      </c>
      <c r="F91" s="1"/>
    </row>
    <row r="92" spans="1:6" x14ac:dyDescent="0.35">
      <c r="A92" t="s">
        <v>645</v>
      </c>
      <c r="B92" t="s">
        <v>16</v>
      </c>
      <c r="C92" s="1" t="s">
        <v>207</v>
      </c>
      <c r="D92" s="1" t="s">
        <v>208</v>
      </c>
      <c r="F92" s="1"/>
    </row>
    <row r="93" spans="1:6" x14ac:dyDescent="0.35">
      <c r="A93" t="s">
        <v>652</v>
      </c>
      <c r="B93" s="1" t="s">
        <v>24</v>
      </c>
      <c r="C93" s="1" t="s">
        <v>209</v>
      </c>
      <c r="D93" s="1" t="s">
        <v>210</v>
      </c>
      <c r="F93" s="1"/>
    </row>
    <row r="94" spans="1:6" x14ac:dyDescent="0.35">
      <c r="A94" t="s">
        <v>643</v>
      </c>
      <c r="B94" s="1" t="s">
        <v>20</v>
      </c>
      <c r="C94" s="1" t="s">
        <v>211</v>
      </c>
      <c r="D94" s="1" t="s">
        <v>212</v>
      </c>
      <c r="F94" s="1"/>
    </row>
    <row r="95" spans="1:6" x14ac:dyDescent="0.35">
      <c r="A95" t="s">
        <v>653</v>
      </c>
      <c r="B95" s="1" t="s">
        <v>23</v>
      </c>
      <c r="C95" s="1" t="s">
        <v>213</v>
      </c>
      <c r="D95" s="1" t="s">
        <v>214</v>
      </c>
      <c r="F95" s="1"/>
    </row>
    <row r="96" spans="1:6" x14ac:dyDescent="0.35">
      <c r="A96" t="s">
        <v>649</v>
      </c>
      <c r="B96" s="1" t="s">
        <v>19</v>
      </c>
      <c r="C96" s="1" t="s">
        <v>215</v>
      </c>
      <c r="D96" s="1" t="s">
        <v>216</v>
      </c>
      <c r="F96" s="1"/>
    </row>
    <row r="97" spans="1:6" x14ac:dyDescent="0.35">
      <c r="A97" t="s">
        <v>652</v>
      </c>
      <c r="B97" s="1" t="s">
        <v>24</v>
      </c>
      <c r="C97" s="1" t="s">
        <v>217</v>
      </c>
      <c r="D97" s="1" t="s">
        <v>218</v>
      </c>
      <c r="F97" s="1"/>
    </row>
    <row r="98" spans="1:6" x14ac:dyDescent="0.35">
      <c r="A98" t="s">
        <v>647</v>
      </c>
      <c r="B98" t="s">
        <v>16</v>
      </c>
      <c r="C98" s="1" t="s">
        <v>219</v>
      </c>
      <c r="D98" s="1" t="s">
        <v>220</v>
      </c>
      <c r="F98" s="1"/>
    </row>
    <row r="99" spans="1:6" x14ac:dyDescent="0.35">
      <c r="A99" t="s">
        <v>658</v>
      </c>
      <c r="B99" s="1" t="s">
        <v>23</v>
      </c>
      <c r="C99" s="1" t="s">
        <v>221</v>
      </c>
      <c r="D99" s="1" t="s">
        <v>222</v>
      </c>
      <c r="F99" s="1"/>
    </row>
    <row r="100" spans="1:6" x14ac:dyDescent="0.35">
      <c r="A100" t="s">
        <v>642</v>
      </c>
      <c r="B100" s="1" t="s">
        <v>20</v>
      </c>
      <c r="C100" s="1" t="s">
        <v>223</v>
      </c>
      <c r="D100" s="1" t="s">
        <v>224</v>
      </c>
      <c r="F100" s="1"/>
    </row>
    <row r="101" spans="1:6" x14ac:dyDescent="0.35">
      <c r="A101" t="s">
        <v>650</v>
      </c>
      <c r="B101" t="s">
        <v>18</v>
      </c>
      <c r="C101" s="1" t="s">
        <v>225</v>
      </c>
      <c r="D101" s="1" t="s">
        <v>226</v>
      </c>
      <c r="F101" s="1"/>
    </row>
    <row r="102" spans="1:6" x14ac:dyDescent="0.35">
      <c r="A102" t="s">
        <v>650</v>
      </c>
      <c r="B102" t="s">
        <v>18</v>
      </c>
      <c r="C102" s="1" t="s">
        <v>227</v>
      </c>
      <c r="D102" s="1" t="s">
        <v>228</v>
      </c>
      <c r="F102" s="1"/>
    </row>
    <row r="103" spans="1:6" x14ac:dyDescent="0.35">
      <c r="A103" t="s">
        <v>658</v>
      </c>
      <c r="B103" s="1" t="s">
        <v>23</v>
      </c>
      <c r="C103" s="1" t="s">
        <v>229</v>
      </c>
      <c r="D103" s="1" t="s">
        <v>230</v>
      </c>
      <c r="F103" s="1"/>
    </row>
    <row r="104" spans="1:6" x14ac:dyDescent="0.35">
      <c r="A104" t="s">
        <v>658</v>
      </c>
      <c r="B104" s="1" t="s">
        <v>23</v>
      </c>
      <c r="C104" s="1" t="s">
        <v>231</v>
      </c>
      <c r="D104" s="1" t="s">
        <v>232</v>
      </c>
      <c r="F104" s="1"/>
    </row>
    <row r="105" spans="1:6" x14ac:dyDescent="0.35">
      <c r="A105" t="s">
        <v>640</v>
      </c>
      <c r="B105" s="1" t="s">
        <v>22</v>
      </c>
      <c r="C105" s="1" t="s">
        <v>233</v>
      </c>
      <c r="D105" s="1" t="s">
        <v>234</v>
      </c>
      <c r="F105" s="1"/>
    </row>
    <row r="106" spans="1:6" x14ac:dyDescent="0.35">
      <c r="A106" t="s">
        <v>657</v>
      </c>
      <c r="B106" s="1" t="s">
        <v>24</v>
      </c>
      <c r="C106" s="1" t="s">
        <v>235</v>
      </c>
      <c r="D106" s="1" t="s">
        <v>236</v>
      </c>
      <c r="F106" s="1"/>
    </row>
    <row r="107" spans="1:6" x14ac:dyDescent="0.35">
      <c r="A107" t="s">
        <v>645</v>
      </c>
      <c r="B107" t="s">
        <v>16</v>
      </c>
      <c r="C107" s="1" t="s">
        <v>237</v>
      </c>
      <c r="D107" s="1" t="s">
        <v>238</v>
      </c>
      <c r="F107" s="1"/>
    </row>
    <row r="108" spans="1:6" x14ac:dyDescent="0.35">
      <c r="A108" t="s">
        <v>637</v>
      </c>
      <c r="B108" s="1" t="s">
        <v>23</v>
      </c>
      <c r="C108" s="1" t="s">
        <v>239</v>
      </c>
      <c r="D108" s="1" t="s">
        <v>240</v>
      </c>
      <c r="F108" s="1"/>
    </row>
    <row r="109" spans="1:6" x14ac:dyDescent="0.35">
      <c r="A109" t="s">
        <v>637</v>
      </c>
      <c r="B109" s="1" t="s">
        <v>23</v>
      </c>
      <c r="C109" s="1" t="s">
        <v>241</v>
      </c>
      <c r="D109" s="1" t="s">
        <v>242</v>
      </c>
      <c r="F109" s="1"/>
    </row>
    <row r="110" spans="1:6" x14ac:dyDescent="0.35">
      <c r="A110" t="s">
        <v>642</v>
      </c>
      <c r="B110" s="1" t="s">
        <v>20</v>
      </c>
      <c r="C110" s="1" t="s">
        <v>243</v>
      </c>
      <c r="D110" s="1" t="s">
        <v>244</v>
      </c>
      <c r="F110" s="1"/>
    </row>
    <row r="111" spans="1:6" x14ac:dyDescent="0.35">
      <c r="A111" t="s">
        <v>646</v>
      </c>
      <c r="B111" s="1" t="s">
        <v>22</v>
      </c>
      <c r="C111" s="1" t="s">
        <v>245</v>
      </c>
      <c r="D111" s="1" t="s">
        <v>246</v>
      </c>
      <c r="F111" s="1"/>
    </row>
    <row r="112" spans="1:6" x14ac:dyDescent="0.35">
      <c r="A112" t="s">
        <v>652</v>
      </c>
      <c r="B112" s="1" t="s">
        <v>24</v>
      </c>
      <c r="C112" s="1" t="s">
        <v>247</v>
      </c>
      <c r="D112" s="1" t="s">
        <v>248</v>
      </c>
      <c r="F112" s="1"/>
    </row>
    <row r="113" spans="1:6" x14ac:dyDescent="0.35">
      <c r="A113" t="s">
        <v>644</v>
      </c>
      <c r="B113" t="s">
        <v>15</v>
      </c>
      <c r="C113" s="1" t="s">
        <v>249</v>
      </c>
      <c r="D113" s="1" t="s">
        <v>250</v>
      </c>
      <c r="F113" s="1"/>
    </row>
    <row r="114" spans="1:6" x14ac:dyDescent="0.35">
      <c r="A114" t="s">
        <v>646</v>
      </c>
      <c r="B114" s="1" t="s">
        <v>22</v>
      </c>
      <c r="C114" s="1" t="s">
        <v>251</v>
      </c>
      <c r="D114" s="1" t="s">
        <v>252</v>
      </c>
      <c r="F114" s="1"/>
    </row>
    <row r="115" spans="1:6" x14ac:dyDescent="0.35">
      <c r="A115" t="s">
        <v>644</v>
      </c>
      <c r="B115" t="s">
        <v>15</v>
      </c>
      <c r="C115" s="1" t="s">
        <v>253</v>
      </c>
      <c r="D115" s="1" t="s">
        <v>254</v>
      </c>
      <c r="F115" s="1"/>
    </row>
    <row r="116" spans="1:6" x14ac:dyDescent="0.35">
      <c r="A116" t="s">
        <v>658</v>
      </c>
      <c r="B116" s="1" t="s">
        <v>23</v>
      </c>
      <c r="C116" s="1" t="s">
        <v>255</v>
      </c>
      <c r="D116" s="1" t="s">
        <v>256</v>
      </c>
      <c r="F116" s="1"/>
    </row>
    <row r="117" spans="1:6" x14ac:dyDescent="0.35">
      <c r="A117" t="s">
        <v>642</v>
      </c>
      <c r="B117" s="1" t="s">
        <v>20</v>
      </c>
      <c r="C117" s="1" t="s">
        <v>257</v>
      </c>
      <c r="D117" s="1" t="s">
        <v>258</v>
      </c>
      <c r="F117" s="1"/>
    </row>
    <row r="118" spans="1:6" x14ac:dyDescent="0.35">
      <c r="A118" t="s">
        <v>639</v>
      </c>
      <c r="B118" s="1" t="s">
        <v>17</v>
      </c>
      <c r="C118" s="1" t="s">
        <v>259</v>
      </c>
      <c r="D118" s="1" t="s">
        <v>260</v>
      </c>
      <c r="F118" s="1"/>
    </row>
    <row r="119" spans="1:6" x14ac:dyDescent="0.35">
      <c r="A119" t="s">
        <v>645</v>
      </c>
      <c r="B119" t="s">
        <v>16</v>
      </c>
      <c r="C119" s="1" t="s">
        <v>261</v>
      </c>
      <c r="D119" s="1" t="s">
        <v>262</v>
      </c>
      <c r="F119" s="1"/>
    </row>
    <row r="120" spans="1:6" x14ac:dyDescent="0.35">
      <c r="A120" t="s">
        <v>637</v>
      </c>
      <c r="B120" s="1" t="s">
        <v>23</v>
      </c>
      <c r="C120" s="1" t="s">
        <v>263</v>
      </c>
      <c r="D120" s="1" t="s">
        <v>264</v>
      </c>
      <c r="F120" s="1"/>
    </row>
    <row r="121" spans="1:6" x14ac:dyDescent="0.35">
      <c r="A121" t="s">
        <v>636</v>
      </c>
      <c r="B121" t="s">
        <v>18</v>
      </c>
      <c r="C121" s="1" t="s">
        <v>265</v>
      </c>
      <c r="D121" s="1" t="s">
        <v>266</v>
      </c>
      <c r="F121" s="1"/>
    </row>
    <row r="122" spans="1:6" x14ac:dyDescent="0.35">
      <c r="A122" t="s">
        <v>637</v>
      </c>
      <c r="B122" s="1" t="s">
        <v>23</v>
      </c>
      <c r="C122" s="1" t="s">
        <v>267</v>
      </c>
      <c r="D122" s="1" t="s">
        <v>268</v>
      </c>
      <c r="F122" s="1"/>
    </row>
    <row r="123" spans="1:6" x14ac:dyDescent="0.35">
      <c r="A123" t="s">
        <v>652</v>
      </c>
      <c r="B123" s="1" t="s">
        <v>24</v>
      </c>
      <c r="C123" s="1" t="s">
        <v>269</v>
      </c>
      <c r="D123" s="1" t="s">
        <v>270</v>
      </c>
      <c r="F123" s="1"/>
    </row>
    <row r="124" spans="1:6" x14ac:dyDescent="0.35">
      <c r="A124" t="s">
        <v>636</v>
      </c>
      <c r="B124" t="s">
        <v>18</v>
      </c>
      <c r="C124" s="1" t="s">
        <v>271</v>
      </c>
      <c r="D124" s="1" t="s">
        <v>272</v>
      </c>
      <c r="F124" s="1"/>
    </row>
    <row r="125" spans="1:6" x14ac:dyDescent="0.35">
      <c r="A125" t="s">
        <v>657</v>
      </c>
      <c r="B125" s="1" t="s">
        <v>24</v>
      </c>
      <c r="C125" s="1" t="s">
        <v>273</v>
      </c>
      <c r="D125" s="1" t="s">
        <v>274</v>
      </c>
      <c r="F125" s="1"/>
    </row>
    <row r="126" spans="1:6" x14ac:dyDescent="0.35">
      <c r="A126" t="s">
        <v>645</v>
      </c>
      <c r="B126" t="s">
        <v>16</v>
      </c>
      <c r="C126" s="1" t="s">
        <v>275</v>
      </c>
      <c r="D126" s="1" t="s">
        <v>276</v>
      </c>
      <c r="F126" s="1"/>
    </row>
    <row r="127" spans="1:6" x14ac:dyDescent="0.35">
      <c r="A127" t="s">
        <v>653</v>
      </c>
      <c r="B127" s="1" t="s">
        <v>23</v>
      </c>
      <c r="C127" s="1" t="s">
        <v>277</v>
      </c>
      <c r="D127" s="1" t="s">
        <v>278</v>
      </c>
      <c r="F127" s="1"/>
    </row>
    <row r="128" spans="1:6" x14ac:dyDescent="0.35">
      <c r="A128" t="s">
        <v>647</v>
      </c>
      <c r="B128" t="s">
        <v>16</v>
      </c>
      <c r="C128" s="1" t="s">
        <v>279</v>
      </c>
      <c r="D128" s="1" t="s">
        <v>280</v>
      </c>
      <c r="F128" s="1"/>
    </row>
    <row r="129" spans="1:6" x14ac:dyDescent="0.35">
      <c r="A129" t="s">
        <v>642</v>
      </c>
      <c r="B129" s="1" t="s">
        <v>20</v>
      </c>
      <c r="C129" s="1" t="s">
        <v>281</v>
      </c>
      <c r="D129" s="1" t="s">
        <v>282</v>
      </c>
      <c r="F129" s="1"/>
    </row>
    <row r="130" spans="1:6" x14ac:dyDescent="0.35">
      <c r="A130" t="s">
        <v>646</v>
      </c>
      <c r="B130" s="1" t="s">
        <v>22</v>
      </c>
      <c r="C130" s="1" t="s">
        <v>283</v>
      </c>
      <c r="D130" s="1" t="s">
        <v>284</v>
      </c>
      <c r="F130" s="1"/>
    </row>
    <row r="131" spans="1:6" x14ac:dyDescent="0.35">
      <c r="A131" t="s">
        <v>647</v>
      </c>
      <c r="B131" t="s">
        <v>16</v>
      </c>
      <c r="C131" s="1" t="s">
        <v>285</v>
      </c>
      <c r="D131" s="1" t="s">
        <v>286</v>
      </c>
      <c r="F131" s="1"/>
    </row>
    <row r="132" spans="1:6" x14ac:dyDescent="0.35">
      <c r="A132" t="s">
        <v>656</v>
      </c>
      <c r="B132" s="1" t="s">
        <v>21</v>
      </c>
      <c r="C132" s="1" t="s">
        <v>287</v>
      </c>
      <c r="D132" s="1" t="s">
        <v>288</v>
      </c>
      <c r="F132" s="1"/>
    </row>
    <row r="133" spans="1:6" x14ac:dyDescent="0.35">
      <c r="A133" t="s">
        <v>642</v>
      </c>
      <c r="B133" s="1" t="s">
        <v>20</v>
      </c>
      <c r="C133" s="1" t="s">
        <v>289</v>
      </c>
      <c r="D133" s="1" t="s">
        <v>290</v>
      </c>
      <c r="F133" s="1"/>
    </row>
    <row r="134" spans="1:6" x14ac:dyDescent="0.35">
      <c r="A134" t="s">
        <v>654</v>
      </c>
      <c r="B134" t="s">
        <v>15</v>
      </c>
      <c r="C134" s="1" t="s">
        <v>291</v>
      </c>
      <c r="D134" s="1" t="s">
        <v>292</v>
      </c>
      <c r="F134" s="1"/>
    </row>
    <row r="135" spans="1:6" x14ac:dyDescent="0.35">
      <c r="A135" t="s">
        <v>639</v>
      </c>
      <c r="B135" s="1" t="s">
        <v>17</v>
      </c>
      <c r="C135" s="1" t="s">
        <v>293</v>
      </c>
      <c r="D135" s="1" t="s">
        <v>294</v>
      </c>
      <c r="F135" s="1"/>
    </row>
    <row r="136" spans="1:6" x14ac:dyDescent="0.35">
      <c r="A136" t="s">
        <v>652</v>
      </c>
      <c r="B136" s="1" t="s">
        <v>24</v>
      </c>
      <c r="C136" s="1" t="s">
        <v>295</v>
      </c>
      <c r="D136" s="1" t="s">
        <v>296</v>
      </c>
      <c r="F136" s="1"/>
    </row>
    <row r="137" spans="1:6" x14ac:dyDescent="0.35">
      <c r="A137" t="s">
        <v>646</v>
      </c>
      <c r="B137" s="1" t="s">
        <v>22</v>
      </c>
      <c r="C137" s="1" t="s">
        <v>297</v>
      </c>
      <c r="D137" s="1" t="s">
        <v>298</v>
      </c>
      <c r="F137" s="1"/>
    </row>
    <row r="138" spans="1:6" x14ac:dyDescent="0.35">
      <c r="A138" t="s">
        <v>658</v>
      </c>
      <c r="B138" s="1" t="s">
        <v>23</v>
      </c>
      <c r="C138" s="1" t="s">
        <v>299</v>
      </c>
      <c r="D138" s="1" t="s">
        <v>300</v>
      </c>
      <c r="F138" s="1"/>
    </row>
    <row r="139" spans="1:6" x14ac:dyDescent="0.35">
      <c r="A139" t="s">
        <v>636</v>
      </c>
      <c r="B139" t="s">
        <v>18</v>
      </c>
      <c r="C139" s="1" t="s">
        <v>301</v>
      </c>
      <c r="D139" s="1" t="s">
        <v>302</v>
      </c>
      <c r="F139" s="1"/>
    </row>
    <row r="140" spans="1:6" x14ac:dyDescent="0.35">
      <c r="A140" t="s">
        <v>658</v>
      </c>
      <c r="B140" s="1" t="s">
        <v>23</v>
      </c>
      <c r="C140" s="1" t="s">
        <v>303</v>
      </c>
      <c r="D140" s="1" t="s">
        <v>304</v>
      </c>
      <c r="F140" s="1"/>
    </row>
    <row r="141" spans="1:6" x14ac:dyDescent="0.35">
      <c r="A141" t="s">
        <v>642</v>
      </c>
      <c r="B141" s="1" t="s">
        <v>20</v>
      </c>
      <c r="C141" s="1" t="s">
        <v>305</v>
      </c>
      <c r="D141" s="1" t="s">
        <v>306</v>
      </c>
      <c r="F141" s="1"/>
    </row>
    <row r="142" spans="1:6" x14ac:dyDescent="0.35">
      <c r="A142" t="s">
        <v>642</v>
      </c>
      <c r="B142" s="1" t="s">
        <v>20</v>
      </c>
      <c r="C142" s="1" t="s">
        <v>307</v>
      </c>
      <c r="D142" s="1" t="s">
        <v>308</v>
      </c>
      <c r="F142" s="1"/>
    </row>
    <row r="143" spans="1:6" x14ac:dyDescent="0.35">
      <c r="A143" t="s">
        <v>646</v>
      </c>
      <c r="B143" s="1" t="s">
        <v>22</v>
      </c>
      <c r="C143" s="1" t="s">
        <v>309</v>
      </c>
      <c r="D143" s="1" t="s">
        <v>310</v>
      </c>
      <c r="F143" s="1"/>
    </row>
    <row r="144" spans="1:6" x14ac:dyDescent="0.35">
      <c r="A144" t="s">
        <v>643</v>
      </c>
      <c r="B144" s="1" t="s">
        <v>20</v>
      </c>
      <c r="C144" s="1" t="s">
        <v>311</v>
      </c>
      <c r="D144" s="1" t="s">
        <v>312</v>
      </c>
      <c r="F144" s="1"/>
    </row>
    <row r="145" spans="1:6" x14ac:dyDescent="0.35">
      <c r="A145" t="s">
        <v>650</v>
      </c>
      <c r="B145" t="s">
        <v>18</v>
      </c>
      <c r="C145" s="1" t="s">
        <v>313</v>
      </c>
      <c r="D145" s="1" t="s">
        <v>314</v>
      </c>
      <c r="F145" s="1"/>
    </row>
    <row r="146" spans="1:6" x14ac:dyDescent="0.35">
      <c r="A146" t="s">
        <v>638</v>
      </c>
      <c r="B146" t="s">
        <v>16</v>
      </c>
      <c r="C146" s="1" t="s">
        <v>315</v>
      </c>
      <c r="D146" s="1" t="s">
        <v>316</v>
      </c>
      <c r="F146" s="1"/>
    </row>
    <row r="147" spans="1:6" x14ac:dyDescent="0.35">
      <c r="A147" t="s">
        <v>646</v>
      </c>
      <c r="B147" s="1" t="s">
        <v>22</v>
      </c>
      <c r="C147" s="1" t="s">
        <v>317</v>
      </c>
      <c r="D147" s="1" t="s">
        <v>318</v>
      </c>
      <c r="F147" s="1"/>
    </row>
    <row r="148" spans="1:6" x14ac:dyDescent="0.35">
      <c r="A148" t="s">
        <v>652</v>
      </c>
      <c r="B148" s="1" t="s">
        <v>24</v>
      </c>
      <c r="C148" s="1" t="s">
        <v>319</v>
      </c>
      <c r="D148" s="1" t="s">
        <v>320</v>
      </c>
      <c r="F148" s="1"/>
    </row>
    <row r="149" spans="1:6" x14ac:dyDescent="0.35">
      <c r="A149" t="s">
        <v>649</v>
      </c>
      <c r="B149" s="1" t="s">
        <v>19</v>
      </c>
      <c r="C149" s="1" t="s">
        <v>321</v>
      </c>
      <c r="D149" s="1" t="s">
        <v>322</v>
      </c>
      <c r="F149" s="1"/>
    </row>
    <row r="150" spans="1:6" x14ac:dyDescent="0.35">
      <c r="A150" t="s">
        <v>658</v>
      </c>
      <c r="B150" s="1" t="s">
        <v>23</v>
      </c>
      <c r="C150" s="1" t="s">
        <v>323</v>
      </c>
      <c r="D150" s="1" t="s">
        <v>324</v>
      </c>
      <c r="F150" s="1"/>
    </row>
    <row r="151" spans="1:6" x14ac:dyDescent="0.35">
      <c r="A151" t="s">
        <v>652</v>
      </c>
      <c r="B151" s="1" t="s">
        <v>24</v>
      </c>
      <c r="C151" s="1" t="s">
        <v>325</v>
      </c>
      <c r="D151" s="1" t="s">
        <v>326</v>
      </c>
      <c r="F151" s="1"/>
    </row>
    <row r="152" spans="1:6" x14ac:dyDescent="0.35">
      <c r="A152" t="s">
        <v>642</v>
      </c>
      <c r="B152" s="1" t="s">
        <v>20</v>
      </c>
      <c r="C152" s="1" t="s">
        <v>327</v>
      </c>
      <c r="D152" s="1" t="s">
        <v>328</v>
      </c>
      <c r="F152" s="1"/>
    </row>
    <row r="153" spans="1:6" x14ac:dyDescent="0.35">
      <c r="A153" t="s">
        <v>639</v>
      </c>
      <c r="B153" s="1" t="s">
        <v>17</v>
      </c>
      <c r="C153" s="1" t="s">
        <v>329</v>
      </c>
      <c r="D153" s="1" t="s">
        <v>330</v>
      </c>
      <c r="F153" s="1"/>
    </row>
    <row r="154" spans="1:6" x14ac:dyDescent="0.35">
      <c r="A154" t="s">
        <v>651</v>
      </c>
      <c r="B154" s="1" t="s">
        <v>17</v>
      </c>
      <c r="C154" s="1" t="s">
        <v>331</v>
      </c>
      <c r="D154" s="1" t="s">
        <v>332</v>
      </c>
      <c r="F154" s="1"/>
    </row>
    <row r="155" spans="1:6" x14ac:dyDescent="0.35">
      <c r="A155" t="s">
        <v>657</v>
      </c>
      <c r="B155" s="1" t="s">
        <v>24</v>
      </c>
      <c r="C155" s="1" t="s">
        <v>333</v>
      </c>
      <c r="D155" s="1" t="s">
        <v>334</v>
      </c>
      <c r="F155" s="1"/>
    </row>
    <row r="156" spans="1:6" x14ac:dyDescent="0.35">
      <c r="A156" t="s">
        <v>638</v>
      </c>
      <c r="B156" t="s">
        <v>16</v>
      </c>
      <c r="C156" s="1" t="s">
        <v>335</v>
      </c>
      <c r="D156" s="1" t="s">
        <v>336</v>
      </c>
      <c r="F156" s="1"/>
    </row>
    <row r="157" spans="1:6" x14ac:dyDescent="0.35">
      <c r="A157" t="s">
        <v>642</v>
      </c>
      <c r="B157" s="1" t="s">
        <v>20</v>
      </c>
      <c r="C157" s="1" t="s">
        <v>337</v>
      </c>
      <c r="D157" s="1" t="s">
        <v>338</v>
      </c>
      <c r="F157" s="1"/>
    </row>
    <row r="158" spans="1:6" x14ac:dyDescent="0.35">
      <c r="A158" t="s">
        <v>643</v>
      </c>
      <c r="B158" s="1" t="s">
        <v>20</v>
      </c>
      <c r="C158" s="1" t="s">
        <v>339</v>
      </c>
      <c r="D158" s="1" t="s">
        <v>340</v>
      </c>
      <c r="F158" s="1"/>
    </row>
    <row r="159" spans="1:6" x14ac:dyDescent="0.35">
      <c r="A159" t="s">
        <v>646</v>
      </c>
      <c r="B159" s="1" t="s">
        <v>22</v>
      </c>
      <c r="C159" s="1" t="s">
        <v>341</v>
      </c>
      <c r="D159" s="1" t="s">
        <v>342</v>
      </c>
      <c r="F159" s="1"/>
    </row>
    <row r="160" spans="1:6" x14ac:dyDescent="0.35">
      <c r="A160" t="s">
        <v>657</v>
      </c>
      <c r="B160" s="1" t="s">
        <v>24</v>
      </c>
      <c r="C160" s="1" t="s">
        <v>343</v>
      </c>
      <c r="D160" s="1" t="s">
        <v>344</v>
      </c>
      <c r="F160" s="1"/>
    </row>
    <row r="161" spans="1:6" x14ac:dyDescent="0.35">
      <c r="A161" t="s">
        <v>642</v>
      </c>
      <c r="B161" s="1" t="s">
        <v>20</v>
      </c>
      <c r="C161" s="1" t="s">
        <v>345</v>
      </c>
      <c r="D161" s="1" t="s">
        <v>346</v>
      </c>
      <c r="F161" s="1"/>
    </row>
    <row r="162" spans="1:6" x14ac:dyDescent="0.35">
      <c r="A162" t="s">
        <v>647</v>
      </c>
      <c r="B162" t="s">
        <v>16</v>
      </c>
      <c r="C162" s="1" t="s">
        <v>347</v>
      </c>
      <c r="D162" s="1" t="s">
        <v>348</v>
      </c>
      <c r="F162" s="1"/>
    </row>
    <row r="163" spans="1:6" x14ac:dyDescent="0.35">
      <c r="A163" t="s">
        <v>651</v>
      </c>
      <c r="B163" s="1" t="s">
        <v>17</v>
      </c>
      <c r="C163" s="1" t="s">
        <v>349</v>
      </c>
      <c r="D163" s="1" t="s">
        <v>350</v>
      </c>
      <c r="F163" s="1"/>
    </row>
    <row r="164" spans="1:6" x14ac:dyDescent="0.35">
      <c r="A164" t="s">
        <v>658</v>
      </c>
      <c r="B164" s="1" t="s">
        <v>23</v>
      </c>
      <c r="C164" s="1" t="s">
        <v>351</v>
      </c>
      <c r="D164" s="1" t="s">
        <v>352</v>
      </c>
      <c r="F164" s="1"/>
    </row>
    <row r="165" spans="1:6" x14ac:dyDescent="0.35">
      <c r="A165" t="s">
        <v>644</v>
      </c>
      <c r="B165" t="s">
        <v>15</v>
      </c>
      <c r="C165" s="1" t="s">
        <v>353</v>
      </c>
      <c r="D165" s="1" t="s">
        <v>354</v>
      </c>
      <c r="F165" s="1"/>
    </row>
    <row r="166" spans="1:6" x14ac:dyDescent="0.35">
      <c r="A166" t="s">
        <v>642</v>
      </c>
      <c r="B166" s="1" t="s">
        <v>20</v>
      </c>
      <c r="C166" s="1" t="s">
        <v>355</v>
      </c>
      <c r="D166" s="1" t="s">
        <v>356</v>
      </c>
      <c r="F166" s="1"/>
    </row>
    <row r="167" spans="1:6" x14ac:dyDescent="0.35">
      <c r="A167" t="s">
        <v>657</v>
      </c>
      <c r="B167" s="1" t="s">
        <v>24</v>
      </c>
      <c r="C167" s="1" t="s">
        <v>357</v>
      </c>
      <c r="D167" s="1" t="s">
        <v>358</v>
      </c>
      <c r="F167" s="1"/>
    </row>
    <row r="168" spans="1:6" x14ac:dyDescent="0.35">
      <c r="A168" t="s">
        <v>646</v>
      </c>
      <c r="B168" s="1" t="s">
        <v>22</v>
      </c>
      <c r="C168" s="1" t="s">
        <v>359</v>
      </c>
      <c r="D168" s="1" t="s">
        <v>360</v>
      </c>
      <c r="F168" s="1"/>
    </row>
    <row r="169" spans="1:6" x14ac:dyDescent="0.35">
      <c r="A169" t="s">
        <v>646</v>
      </c>
      <c r="B169" s="1" t="s">
        <v>22</v>
      </c>
      <c r="C169" s="1" t="s">
        <v>361</v>
      </c>
      <c r="D169" s="1" t="s">
        <v>362</v>
      </c>
      <c r="F169" s="1"/>
    </row>
    <row r="170" spans="1:6" x14ac:dyDescent="0.35">
      <c r="A170" t="s">
        <v>647</v>
      </c>
      <c r="B170" t="s">
        <v>16</v>
      </c>
      <c r="C170" s="1" t="s">
        <v>363</v>
      </c>
      <c r="D170" s="1" t="s">
        <v>364</v>
      </c>
      <c r="F170" s="1"/>
    </row>
    <row r="171" spans="1:6" x14ac:dyDescent="0.35">
      <c r="A171" t="s">
        <v>644</v>
      </c>
      <c r="B171" t="s">
        <v>15</v>
      </c>
      <c r="C171" s="1" t="s">
        <v>365</v>
      </c>
      <c r="D171" s="1" t="s">
        <v>366</v>
      </c>
      <c r="F171" s="1"/>
    </row>
    <row r="172" spans="1:6" x14ac:dyDescent="0.35">
      <c r="A172" t="s">
        <v>642</v>
      </c>
      <c r="B172" s="1" t="s">
        <v>20</v>
      </c>
      <c r="C172" s="1" t="s">
        <v>367</v>
      </c>
      <c r="D172" s="1" t="s">
        <v>368</v>
      </c>
      <c r="F172" s="1"/>
    </row>
    <row r="173" spans="1:6" x14ac:dyDescent="0.35">
      <c r="A173" t="s">
        <v>640</v>
      </c>
      <c r="B173" s="1" t="s">
        <v>22</v>
      </c>
      <c r="C173" s="1" t="s">
        <v>369</v>
      </c>
      <c r="D173" s="1" t="s">
        <v>370</v>
      </c>
      <c r="F173" s="1"/>
    </row>
    <row r="174" spans="1:6" x14ac:dyDescent="0.35">
      <c r="A174" t="s">
        <v>642</v>
      </c>
      <c r="B174" s="1" t="s">
        <v>20</v>
      </c>
      <c r="C174" s="1" t="s">
        <v>371</v>
      </c>
      <c r="D174" s="1" t="s">
        <v>372</v>
      </c>
      <c r="F174" s="1"/>
    </row>
    <row r="175" spans="1:6" x14ac:dyDescent="0.35">
      <c r="A175" t="s">
        <v>636</v>
      </c>
      <c r="B175" t="s">
        <v>18</v>
      </c>
      <c r="C175" s="1" t="s">
        <v>373</v>
      </c>
      <c r="D175" s="1" t="s">
        <v>374</v>
      </c>
      <c r="F175" s="1"/>
    </row>
    <row r="176" spans="1:6" x14ac:dyDescent="0.35">
      <c r="A176" t="s">
        <v>657</v>
      </c>
      <c r="B176" s="1" t="s">
        <v>24</v>
      </c>
      <c r="C176" s="1" t="s">
        <v>375</v>
      </c>
      <c r="D176" s="1" t="s">
        <v>376</v>
      </c>
      <c r="F176" s="1"/>
    </row>
    <row r="177" spans="1:6" x14ac:dyDescent="0.35">
      <c r="A177" t="s">
        <v>658</v>
      </c>
      <c r="B177" s="1" t="s">
        <v>23</v>
      </c>
      <c r="C177" s="1" t="s">
        <v>631</v>
      </c>
      <c r="D177" s="1" t="s">
        <v>377</v>
      </c>
      <c r="F177" s="1"/>
    </row>
    <row r="178" spans="1:6" x14ac:dyDescent="0.35">
      <c r="A178" t="s">
        <v>649</v>
      </c>
      <c r="B178" s="1" t="s">
        <v>19</v>
      </c>
      <c r="C178" s="1" t="s">
        <v>378</v>
      </c>
      <c r="D178" s="1" t="s">
        <v>379</v>
      </c>
      <c r="F178" s="1"/>
    </row>
    <row r="179" spans="1:6" x14ac:dyDescent="0.35">
      <c r="A179" t="s">
        <v>649</v>
      </c>
      <c r="B179" s="1" t="s">
        <v>19</v>
      </c>
      <c r="C179" s="1" t="s">
        <v>380</v>
      </c>
      <c r="D179" s="1" t="s">
        <v>381</v>
      </c>
      <c r="F179" s="1"/>
    </row>
    <row r="180" spans="1:6" x14ac:dyDescent="0.35">
      <c r="A180" t="s">
        <v>653</v>
      </c>
      <c r="B180" s="1" t="s">
        <v>23</v>
      </c>
      <c r="C180" s="1" t="s">
        <v>382</v>
      </c>
      <c r="D180" s="1" t="s">
        <v>383</v>
      </c>
      <c r="F180" s="1"/>
    </row>
    <row r="181" spans="1:6" x14ac:dyDescent="0.35">
      <c r="A181" t="s">
        <v>652</v>
      </c>
      <c r="B181" s="1" t="s">
        <v>24</v>
      </c>
      <c r="C181" s="1" t="s">
        <v>384</v>
      </c>
      <c r="D181" s="1" t="s">
        <v>385</v>
      </c>
      <c r="F181" s="1"/>
    </row>
    <row r="182" spans="1:6" x14ac:dyDescent="0.35">
      <c r="A182" t="s">
        <v>638</v>
      </c>
      <c r="B182" t="s">
        <v>16</v>
      </c>
      <c r="C182" s="1" t="s">
        <v>386</v>
      </c>
      <c r="D182" s="1" t="s">
        <v>387</v>
      </c>
      <c r="F182" s="1"/>
    </row>
    <row r="183" spans="1:6" x14ac:dyDescent="0.35">
      <c r="A183" t="s">
        <v>645</v>
      </c>
      <c r="B183" t="s">
        <v>16</v>
      </c>
      <c r="C183" s="1" t="s">
        <v>388</v>
      </c>
      <c r="D183" s="1" t="s">
        <v>389</v>
      </c>
      <c r="F183" s="1"/>
    </row>
    <row r="184" spans="1:6" x14ac:dyDescent="0.35">
      <c r="A184" t="s">
        <v>658</v>
      </c>
      <c r="B184" s="1" t="s">
        <v>23</v>
      </c>
      <c r="C184" s="1" t="s">
        <v>390</v>
      </c>
      <c r="D184" s="1" t="s">
        <v>391</v>
      </c>
      <c r="F184" s="1"/>
    </row>
    <row r="185" spans="1:6" x14ac:dyDescent="0.35">
      <c r="A185" t="s">
        <v>652</v>
      </c>
      <c r="B185" s="1" t="s">
        <v>24</v>
      </c>
      <c r="C185" s="1" t="s">
        <v>392</v>
      </c>
      <c r="D185" s="1" t="s">
        <v>393</v>
      </c>
      <c r="F185" s="1"/>
    </row>
    <row r="186" spans="1:6" x14ac:dyDescent="0.35">
      <c r="A186" t="s">
        <v>657</v>
      </c>
      <c r="B186" s="1" t="s">
        <v>24</v>
      </c>
      <c r="C186" s="1" t="s">
        <v>394</v>
      </c>
      <c r="D186" s="1" t="s">
        <v>395</v>
      </c>
      <c r="F186" s="1"/>
    </row>
    <row r="187" spans="1:6" x14ac:dyDescent="0.35">
      <c r="A187" t="s">
        <v>647</v>
      </c>
      <c r="B187" t="s">
        <v>16</v>
      </c>
      <c r="C187" s="1" t="s">
        <v>396</v>
      </c>
      <c r="D187" s="1" t="s">
        <v>397</v>
      </c>
      <c r="F187" s="1"/>
    </row>
    <row r="188" spans="1:6" x14ac:dyDescent="0.35">
      <c r="A188" t="s">
        <v>643</v>
      </c>
      <c r="B188" s="1" t="s">
        <v>20</v>
      </c>
      <c r="C188" s="1" t="s">
        <v>398</v>
      </c>
      <c r="D188" s="1" t="s">
        <v>399</v>
      </c>
      <c r="F188" s="1"/>
    </row>
    <row r="189" spans="1:6" x14ac:dyDescent="0.35">
      <c r="A189" t="s">
        <v>643</v>
      </c>
      <c r="B189" s="1" t="s">
        <v>20</v>
      </c>
      <c r="C189" s="1" t="s">
        <v>400</v>
      </c>
      <c r="D189" s="1" t="s">
        <v>401</v>
      </c>
      <c r="F189" s="1"/>
    </row>
    <row r="190" spans="1:6" x14ac:dyDescent="0.35">
      <c r="A190" t="s">
        <v>651</v>
      </c>
      <c r="B190" s="1" t="s">
        <v>17</v>
      </c>
      <c r="C190" s="1" t="s">
        <v>402</v>
      </c>
      <c r="D190" s="1" t="s">
        <v>403</v>
      </c>
      <c r="F190" s="1"/>
    </row>
    <row r="191" spans="1:6" x14ac:dyDescent="0.35">
      <c r="A191" t="s">
        <v>639</v>
      </c>
      <c r="B191" s="1" t="s">
        <v>17</v>
      </c>
      <c r="C191" s="1" t="s">
        <v>404</v>
      </c>
      <c r="D191" s="1" t="s">
        <v>405</v>
      </c>
      <c r="F191" s="1"/>
    </row>
    <row r="192" spans="1:6" x14ac:dyDescent="0.35">
      <c r="A192" t="s">
        <v>649</v>
      </c>
      <c r="B192" s="1" t="s">
        <v>19</v>
      </c>
      <c r="C192" s="1" t="s">
        <v>406</v>
      </c>
      <c r="D192" s="1" t="s">
        <v>407</v>
      </c>
      <c r="F192" s="1"/>
    </row>
    <row r="193" spans="1:6" x14ac:dyDescent="0.35">
      <c r="A193" t="s">
        <v>646</v>
      </c>
      <c r="B193" s="1" t="s">
        <v>22</v>
      </c>
      <c r="C193" s="1" t="s">
        <v>408</v>
      </c>
      <c r="D193" s="1" t="s">
        <v>409</v>
      </c>
      <c r="F193" s="1"/>
    </row>
    <row r="194" spans="1:6" x14ac:dyDescent="0.35">
      <c r="A194" t="s">
        <v>639</v>
      </c>
      <c r="B194" s="1" t="s">
        <v>17</v>
      </c>
      <c r="C194" s="1" t="s">
        <v>410</v>
      </c>
      <c r="D194" s="1" t="s">
        <v>411</v>
      </c>
      <c r="F194" s="1"/>
    </row>
    <row r="195" spans="1:6" x14ac:dyDescent="0.35">
      <c r="A195" t="s">
        <v>657</v>
      </c>
      <c r="B195" s="1" t="s">
        <v>24</v>
      </c>
      <c r="C195" s="1" t="s">
        <v>412</v>
      </c>
      <c r="D195" s="1" t="s">
        <v>413</v>
      </c>
      <c r="F195" s="1"/>
    </row>
    <row r="196" spans="1:6" x14ac:dyDescent="0.35">
      <c r="A196" t="s">
        <v>640</v>
      </c>
      <c r="B196" s="1" t="s">
        <v>22</v>
      </c>
      <c r="C196" s="1" t="s">
        <v>414</v>
      </c>
      <c r="D196" s="1" t="s">
        <v>415</v>
      </c>
      <c r="F196" s="1"/>
    </row>
    <row r="197" spans="1:6" x14ac:dyDescent="0.35">
      <c r="A197" t="s">
        <v>638</v>
      </c>
      <c r="B197" t="s">
        <v>16</v>
      </c>
      <c r="C197" s="1" t="s">
        <v>416</v>
      </c>
      <c r="D197" s="1" t="s">
        <v>417</v>
      </c>
      <c r="F197" s="1"/>
    </row>
    <row r="198" spans="1:6" x14ac:dyDescent="0.35">
      <c r="A198" t="s">
        <v>650</v>
      </c>
      <c r="B198" t="s">
        <v>18</v>
      </c>
      <c r="C198" s="1" t="s">
        <v>418</v>
      </c>
      <c r="D198" s="1" t="s">
        <v>419</v>
      </c>
      <c r="F198" s="1"/>
    </row>
    <row r="199" spans="1:6" x14ac:dyDescent="0.35">
      <c r="A199" t="s">
        <v>646</v>
      </c>
      <c r="B199" s="1" t="s">
        <v>22</v>
      </c>
      <c r="C199" s="1" t="s">
        <v>420</v>
      </c>
      <c r="D199" s="1" t="s">
        <v>421</v>
      </c>
      <c r="F199" s="1"/>
    </row>
    <row r="200" spans="1:6" x14ac:dyDescent="0.35">
      <c r="A200" t="s">
        <v>646</v>
      </c>
      <c r="B200" s="1" t="s">
        <v>22</v>
      </c>
      <c r="C200" s="1" t="s">
        <v>422</v>
      </c>
      <c r="D200" s="1" t="s">
        <v>423</v>
      </c>
      <c r="F200" s="1"/>
    </row>
    <row r="201" spans="1:6" x14ac:dyDescent="0.35">
      <c r="A201" t="s">
        <v>646</v>
      </c>
      <c r="B201" s="1" t="s">
        <v>22</v>
      </c>
      <c r="C201" s="1" t="s">
        <v>424</v>
      </c>
      <c r="D201" s="1" t="s">
        <v>425</v>
      </c>
      <c r="F201" s="1"/>
    </row>
    <row r="202" spans="1:6" x14ac:dyDescent="0.35">
      <c r="A202" t="s">
        <v>642</v>
      </c>
      <c r="B202" s="1" t="s">
        <v>20</v>
      </c>
      <c r="C202" s="1" t="s">
        <v>426</v>
      </c>
      <c r="D202" s="1" t="s">
        <v>427</v>
      </c>
      <c r="F202" s="1"/>
    </row>
    <row r="203" spans="1:6" x14ac:dyDescent="0.35">
      <c r="A203" t="s">
        <v>657</v>
      </c>
      <c r="B203" s="1" t="s">
        <v>24</v>
      </c>
      <c r="C203" s="1" t="s">
        <v>428</v>
      </c>
      <c r="D203" s="1" t="s">
        <v>429</v>
      </c>
      <c r="F203" s="1"/>
    </row>
    <row r="204" spans="1:6" x14ac:dyDescent="0.35">
      <c r="A204" t="s">
        <v>642</v>
      </c>
      <c r="B204" s="1" t="s">
        <v>20</v>
      </c>
      <c r="C204" s="1" t="s">
        <v>430</v>
      </c>
      <c r="D204" s="1" t="s">
        <v>431</v>
      </c>
      <c r="F204" s="1"/>
    </row>
    <row r="205" spans="1:6" x14ac:dyDescent="0.35">
      <c r="A205" t="s">
        <v>646</v>
      </c>
      <c r="B205" s="1" t="s">
        <v>22</v>
      </c>
      <c r="C205" s="1" t="s">
        <v>432</v>
      </c>
      <c r="D205" s="1" t="s">
        <v>433</v>
      </c>
      <c r="F205" s="1"/>
    </row>
    <row r="206" spans="1:6" x14ac:dyDescent="0.35">
      <c r="A206" t="s">
        <v>656</v>
      </c>
      <c r="B206" s="1" t="s">
        <v>21</v>
      </c>
      <c r="C206" s="1" t="s">
        <v>434</v>
      </c>
      <c r="D206" s="1" t="s">
        <v>435</v>
      </c>
      <c r="F206" s="1"/>
    </row>
    <row r="207" spans="1:6" x14ac:dyDescent="0.35">
      <c r="A207" t="s">
        <v>642</v>
      </c>
      <c r="B207" s="1" t="s">
        <v>20</v>
      </c>
      <c r="C207" s="1" t="s">
        <v>436</v>
      </c>
      <c r="D207" s="1" t="s">
        <v>437</v>
      </c>
      <c r="F207" s="1"/>
    </row>
    <row r="208" spans="1:6" x14ac:dyDescent="0.35">
      <c r="A208" t="s">
        <v>638</v>
      </c>
      <c r="B208" t="s">
        <v>16</v>
      </c>
      <c r="C208" s="1" t="s">
        <v>438</v>
      </c>
      <c r="D208" s="1" t="s">
        <v>439</v>
      </c>
      <c r="F208" s="1"/>
    </row>
    <row r="209" spans="1:6" x14ac:dyDescent="0.35">
      <c r="A209" t="s">
        <v>649</v>
      </c>
      <c r="B209" s="1" t="s">
        <v>19</v>
      </c>
      <c r="C209" s="1" t="s">
        <v>440</v>
      </c>
      <c r="D209" s="1" t="s">
        <v>441</v>
      </c>
      <c r="F209" s="1"/>
    </row>
    <row r="210" spans="1:6" x14ac:dyDescent="0.35">
      <c r="A210" t="s">
        <v>643</v>
      </c>
      <c r="B210" s="1" t="s">
        <v>20</v>
      </c>
      <c r="C210" s="1" t="s">
        <v>442</v>
      </c>
      <c r="D210" s="1" t="s">
        <v>443</v>
      </c>
      <c r="F210" s="1"/>
    </row>
    <row r="211" spans="1:6" x14ac:dyDescent="0.35">
      <c r="A211" t="s">
        <v>645</v>
      </c>
      <c r="B211" t="s">
        <v>16</v>
      </c>
      <c r="C211" s="1" t="s">
        <v>444</v>
      </c>
      <c r="D211" s="1" t="s">
        <v>445</v>
      </c>
      <c r="F211" s="1"/>
    </row>
    <row r="212" spans="1:6" x14ac:dyDescent="0.35">
      <c r="A212" t="s">
        <v>645</v>
      </c>
      <c r="B212" t="s">
        <v>16</v>
      </c>
      <c r="C212" s="1" t="s">
        <v>446</v>
      </c>
      <c r="D212" s="1" t="s">
        <v>447</v>
      </c>
      <c r="F212" s="1"/>
    </row>
    <row r="213" spans="1:6" x14ac:dyDescent="0.35">
      <c r="A213" t="s">
        <v>636</v>
      </c>
      <c r="B213" t="s">
        <v>18</v>
      </c>
      <c r="C213" s="1" t="s">
        <v>448</v>
      </c>
      <c r="D213" s="1" t="s">
        <v>449</v>
      </c>
      <c r="F213" s="1"/>
    </row>
    <row r="214" spans="1:6" x14ac:dyDescent="0.35">
      <c r="A214" t="s">
        <v>646</v>
      </c>
      <c r="B214" s="1" t="s">
        <v>22</v>
      </c>
      <c r="C214" s="1" t="s">
        <v>450</v>
      </c>
      <c r="D214" s="1" t="s">
        <v>451</v>
      </c>
      <c r="F214" s="1"/>
    </row>
    <row r="215" spans="1:6" x14ac:dyDescent="0.35">
      <c r="A215" t="s">
        <v>654</v>
      </c>
      <c r="B215" t="s">
        <v>15</v>
      </c>
      <c r="C215" s="1" t="s">
        <v>452</v>
      </c>
      <c r="D215" s="1" t="s">
        <v>453</v>
      </c>
      <c r="F215" s="1"/>
    </row>
    <row r="216" spans="1:6" x14ac:dyDescent="0.35">
      <c r="A216" t="s">
        <v>640</v>
      </c>
      <c r="B216" s="1" t="s">
        <v>22</v>
      </c>
      <c r="C216" s="1" t="s">
        <v>454</v>
      </c>
      <c r="D216" s="1" t="s">
        <v>455</v>
      </c>
      <c r="F216" s="1"/>
    </row>
    <row r="217" spans="1:6" x14ac:dyDescent="0.35">
      <c r="A217" t="s">
        <v>649</v>
      </c>
      <c r="B217" s="1" t="s">
        <v>19</v>
      </c>
      <c r="C217" s="1" t="s">
        <v>456</v>
      </c>
      <c r="D217" s="1" t="s">
        <v>457</v>
      </c>
      <c r="F217" s="1"/>
    </row>
    <row r="218" spans="1:6" x14ac:dyDescent="0.35">
      <c r="A218" t="s">
        <v>636</v>
      </c>
      <c r="B218" t="s">
        <v>18</v>
      </c>
      <c r="C218" s="1" t="s">
        <v>458</v>
      </c>
      <c r="D218" s="1" t="s">
        <v>459</v>
      </c>
      <c r="F218" s="1"/>
    </row>
    <row r="219" spans="1:6" x14ac:dyDescent="0.35">
      <c r="A219" t="s">
        <v>657</v>
      </c>
      <c r="B219" s="1" t="s">
        <v>24</v>
      </c>
      <c r="C219" s="1" t="s">
        <v>460</v>
      </c>
      <c r="D219" s="1" t="s">
        <v>461</v>
      </c>
      <c r="F219" s="1"/>
    </row>
    <row r="220" spans="1:6" x14ac:dyDescent="0.35">
      <c r="A220" t="s">
        <v>642</v>
      </c>
      <c r="B220" s="1" t="s">
        <v>20</v>
      </c>
      <c r="C220" s="1" t="s">
        <v>462</v>
      </c>
      <c r="D220" s="1" t="s">
        <v>463</v>
      </c>
      <c r="F220" s="1"/>
    </row>
    <row r="221" spans="1:6" x14ac:dyDescent="0.35">
      <c r="A221" t="s">
        <v>647</v>
      </c>
      <c r="B221" t="s">
        <v>16</v>
      </c>
      <c r="C221" s="1" t="s">
        <v>464</v>
      </c>
      <c r="D221" s="1" t="s">
        <v>465</v>
      </c>
      <c r="F221" s="1"/>
    </row>
    <row r="222" spans="1:6" x14ac:dyDescent="0.35">
      <c r="A222" t="s">
        <v>652</v>
      </c>
      <c r="B222" s="1" t="s">
        <v>24</v>
      </c>
      <c r="C222" s="1" t="s">
        <v>466</v>
      </c>
      <c r="D222" s="1" t="s">
        <v>467</v>
      </c>
      <c r="F222" s="1"/>
    </row>
    <row r="223" spans="1:6" x14ac:dyDescent="0.35">
      <c r="A223" t="s">
        <v>649</v>
      </c>
      <c r="B223" s="1" t="s">
        <v>19</v>
      </c>
      <c r="C223" s="1" t="s">
        <v>468</v>
      </c>
      <c r="D223" s="1" t="s">
        <v>469</v>
      </c>
      <c r="F223" s="1"/>
    </row>
    <row r="224" spans="1:6" x14ac:dyDescent="0.35">
      <c r="A224" t="s">
        <v>642</v>
      </c>
      <c r="B224" s="1" t="s">
        <v>20</v>
      </c>
      <c r="C224" s="1" t="s">
        <v>470</v>
      </c>
      <c r="D224" s="1" t="s">
        <v>471</v>
      </c>
      <c r="F224" s="1"/>
    </row>
    <row r="225" spans="1:6" x14ac:dyDescent="0.35">
      <c r="A225" t="s">
        <v>657</v>
      </c>
      <c r="B225" s="1" t="s">
        <v>24</v>
      </c>
      <c r="C225" s="1" t="s">
        <v>472</v>
      </c>
      <c r="D225" s="1" t="s">
        <v>473</v>
      </c>
      <c r="F225" s="1"/>
    </row>
    <row r="226" spans="1:6" x14ac:dyDescent="0.35">
      <c r="A226" t="s">
        <v>642</v>
      </c>
      <c r="B226" s="1" t="s">
        <v>20</v>
      </c>
      <c r="C226" s="1" t="s">
        <v>474</v>
      </c>
      <c r="D226" s="1" t="s">
        <v>475</v>
      </c>
      <c r="F226" s="1"/>
    </row>
    <row r="227" spans="1:6" x14ac:dyDescent="0.35">
      <c r="A227" t="s">
        <v>636</v>
      </c>
      <c r="B227" t="s">
        <v>18</v>
      </c>
      <c r="C227" s="1" t="s">
        <v>476</v>
      </c>
      <c r="D227" s="1" t="s">
        <v>477</v>
      </c>
      <c r="F227" s="1"/>
    </row>
    <row r="228" spans="1:6" x14ac:dyDescent="0.35">
      <c r="A228" t="s">
        <v>638</v>
      </c>
      <c r="B228" t="s">
        <v>16</v>
      </c>
      <c r="C228" s="1" t="s">
        <v>478</v>
      </c>
      <c r="D228" s="1" t="s">
        <v>479</v>
      </c>
      <c r="F228" s="1"/>
    </row>
    <row r="229" spans="1:6" x14ac:dyDescent="0.35">
      <c r="A229" t="s">
        <v>649</v>
      </c>
      <c r="B229" s="1" t="s">
        <v>19</v>
      </c>
      <c r="C229" s="1" t="s">
        <v>480</v>
      </c>
      <c r="D229" s="1" t="s">
        <v>481</v>
      </c>
      <c r="F229" s="1"/>
    </row>
    <row r="230" spans="1:6" x14ac:dyDescent="0.35">
      <c r="A230" t="s">
        <v>637</v>
      </c>
      <c r="B230" s="1" t="s">
        <v>23</v>
      </c>
      <c r="C230" s="1" t="s">
        <v>482</v>
      </c>
      <c r="D230" s="1" t="s">
        <v>483</v>
      </c>
      <c r="F230" s="1"/>
    </row>
    <row r="231" spans="1:6" x14ac:dyDescent="0.35">
      <c r="A231" t="s">
        <v>646</v>
      </c>
      <c r="B231" s="1" t="s">
        <v>22</v>
      </c>
      <c r="C231" s="1" t="s">
        <v>484</v>
      </c>
      <c r="D231" s="1" t="s">
        <v>485</v>
      </c>
      <c r="F231" s="1"/>
    </row>
    <row r="232" spans="1:6" x14ac:dyDescent="0.35">
      <c r="A232" t="s">
        <v>643</v>
      </c>
      <c r="B232" s="1" t="s">
        <v>20</v>
      </c>
      <c r="C232" s="1" t="s">
        <v>486</v>
      </c>
      <c r="D232" s="1" t="s">
        <v>487</v>
      </c>
      <c r="F232" s="1"/>
    </row>
    <row r="233" spans="1:6" x14ac:dyDescent="0.35">
      <c r="A233" t="s">
        <v>646</v>
      </c>
      <c r="B233" s="1" t="s">
        <v>22</v>
      </c>
      <c r="C233" s="1" t="s">
        <v>488</v>
      </c>
      <c r="D233" s="1" t="s">
        <v>489</v>
      </c>
      <c r="F233" s="1"/>
    </row>
    <row r="234" spans="1:6" x14ac:dyDescent="0.35">
      <c r="A234" t="s">
        <v>646</v>
      </c>
      <c r="B234" s="1" t="s">
        <v>22</v>
      </c>
      <c r="C234" s="1" t="s">
        <v>490</v>
      </c>
      <c r="D234" s="1" t="s">
        <v>491</v>
      </c>
      <c r="F234" s="1"/>
    </row>
    <row r="235" spans="1:6" x14ac:dyDescent="0.35">
      <c r="A235" t="s">
        <v>645</v>
      </c>
      <c r="B235" t="s">
        <v>16</v>
      </c>
      <c r="C235" s="1" t="s">
        <v>492</v>
      </c>
      <c r="D235" s="1" t="s">
        <v>493</v>
      </c>
      <c r="F235" s="1"/>
    </row>
    <row r="236" spans="1:6" x14ac:dyDescent="0.35">
      <c r="A236" t="s">
        <v>649</v>
      </c>
      <c r="B236" s="1" t="s">
        <v>19</v>
      </c>
      <c r="C236" s="1" t="s">
        <v>494</v>
      </c>
      <c r="D236" s="1" t="s">
        <v>495</v>
      </c>
      <c r="F236" s="1"/>
    </row>
    <row r="237" spans="1:6" x14ac:dyDescent="0.35">
      <c r="A237" t="s">
        <v>639</v>
      </c>
      <c r="B237" s="1" t="s">
        <v>17</v>
      </c>
      <c r="C237" s="1" t="s">
        <v>496</v>
      </c>
      <c r="D237" s="1" t="s">
        <v>497</v>
      </c>
      <c r="F237" s="1"/>
    </row>
    <row r="238" spans="1:6" x14ac:dyDescent="0.35">
      <c r="A238" t="s">
        <v>656</v>
      </c>
      <c r="B238" s="1" t="s">
        <v>21</v>
      </c>
      <c r="C238" s="1" t="s">
        <v>498</v>
      </c>
      <c r="D238" s="1" t="s">
        <v>499</v>
      </c>
      <c r="F238" s="1"/>
    </row>
    <row r="239" spans="1:6" x14ac:dyDescent="0.35">
      <c r="A239" t="s">
        <v>649</v>
      </c>
      <c r="B239" s="1" t="s">
        <v>19</v>
      </c>
      <c r="C239" s="1" t="s">
        <v>500</v>
      </c>
      <c r="D239" s="1" t="s">
        <v>501</v>
      </c>
      <c r="F239" s="1"/>
    </row>
    <row r="240" spans="1:6" x14ac:dyDescent="0.35">
      <c r="A240" t="s">
        <v>637</v>
      </c>
      <c r="B240" s="1" t="s">
        <v>23</v>
      </c>
      <c r="C240" s="1" t="s">
        <v>502</v>
      </c>
      <c r="D240" s="1" t="s">
        <v>503</v>
      </c>
      <c r="F240" s="1"/>
    </row>
    <row r="241" spans="1:6" x14ac:dyDescent="0.35">
      <c r="A241" t="s">
        <v>642</v>
      </c>
      <c r="B241" s="1" t="s">
        <v>20</v>
      </c>
      <c r="C241" s="1" t="s">
        <v>504</v>
      </c>
      <c r="D241" s="1" t="s">
        <v>505</v>
      </c>
      <c r="F241" s="1"/>
    </row>
    <row r="242" spans="1:6" x14ac:dyDescent="0.35">
      <c r="A242" t="s">
        <v>645</v>
      </c>
      <c r="B242" t="s">
        <v>16</v>
      </c>
      <c r="C242" s="1" t="s">
        <v>506</v>
      </c>
      <c r="D242" s="1" t="s">
        <v>507</v>
      </c>
      <c r="F242" s="1"/>
    </row>
    <row r="243" spans="1:6" x14ac:dyDescent="0.35">
      <c r="A243" t="s">
        <v>640</v>
      </c>
      <c r="B243" s="1" t="s">
        <v>22</v>
      </c>
      <c r="C243" s="1" t="s">
        <v>508</v>
      </c>
      <c r="D243" s="1" t="s">
        <v>509</v>
      </c>
      <c r="F243" s="1"/>
    </row>
    <row r="244" spans="1:6" x14ac:dyDescent="0.35">
      <c r="A244" t="s">
        <v>638</v>
      </c>
      <c r="B244" t="s">
        <v>16</v>
      </c>
      <c r="C244" s="1" t="s">
        <v>510</v>
      </c>
      <c r="D244" s="1" t="s">
        <v>511</v>
      </c>
      <c r="F244" s="1"/>
    </row>
    <row r="245" spans="1:6" x14ac:dyDescent="0.35">
      <c r="A245" t="s">
        <v>640</v>
      </c>
      <c r="B245" s="1" t="s">
        <v>22</v>
      </c>
      <c r="C245" s="1" t="s">
        <v>512</v>
      </c>
      <c r="D245" s="1" t="s">
        <v>513</v>
      </c>
      <c r="F245" s="1"/>
    </row>
    <row r="246" spans="1:6" x14ac:dyDescent="0.35">
      <c r="A246" t="s">
        <v>645</v>
      </c>
      <c r="B246" t="s">
        <v>16</v>
      </c>
      <c r="C246" s="1" t="s">
        <v>514</v>
      </c>
      <c r="D246" s="1" t="s">
        <v>515</v>
      </c>
      <c r="F246" s="1"/>
    </row>
    <row r="247" spans="1:6" x14ac:dyDescent="0.35">
      <c r="A247" t="s">
        <v>644</v>
      </c>
      <c r="B247" t="s">
        <v>15</v>
      </c>
      <c r="C247" s="1" t="s">
        <v>516</v>
      </c>
      <c r="D247" s="1" t="s">
        <v>517</v>
      </c>
      <c r="F247" s="1"/>
    </row>
    <row r="248" spans="1:6" x14ac:dyDescent="0.35">
      <c r="A248" t="s">
        <v>643</v>
      </c>
      <c r="B248" s="1" t="s">
        <v>20</v>
      </c>
      <c r="C248" s="1" t="s">
        <v>518</v>
      </c>
      <c r="D248" s="1" t="s">
        <v>519</v>
      </c>
      <c r="F248" s="1"/>
    </row>
    <row r="249" spans="1:6" x14ac:dyDescent="0.35">
      <c r="A249" t="s">
        <v>636</v>
      </c>
      <c r="B249" t="s">
        <v>18</v>
      </c>
      <c r="C249" s="1" t="s">
        <v>520</v>
      </c>
      <c r="D249" s="1" t="s">
        <v>521</v>
      </c>
      <c r="F249" s="1"/>
    </row>
    <row r="250" spans="1:6" x14ac:dyDescent="0.35">
      <c r="A250" t="s">
        <v>646</v>
      </c>
      <c r="B250" s="1" t="s">
        <v>22</v>
      </c>
      <c r="C250" s="1" t="s">
        <v>522</v>
      </c>
      <c r="D250" s="1" t="s">
        <v>523</v>
      </c>
      <c r="F250" s="1"/>
    </row>
    <row r="251" spans="1:6" x14ac:dyDescent="0.35">
      <c r="A251" t="s">
        <v>642</v>
      </c>
      <c r="B251" s="1" t="s">
        <v>20</v>
      </c>
      <c r="C251" s="1" t="s">
        <v>524</v>
      </c>
      <c r="D251" s="1" t="s">
        <v>525</v>
      </c>
      <c r="F251" s="1"/>
    </row>
    <row r="252" spans="1:6" x14ac:dyDescent="0.35">
      <c r="A252" t="s">
        <v>654</v>
      </c>
      <c r="B252" t="s">
        <v>15</v>
      </c>
      <c r="C252" s="1" t="s">
        <v>526</v>
      </c>
      <c r="D252" s="1" t="s">
        <v>527</v>
      </c>
      <c r="F252" s="1"/>
    </row>
    <row r="253" spans="1:6" x14ac:dyDescent="0.35">
      <c r="A253" t="s">
        <v>657</v>
      </c>
      <c r="B253" s="1" t="s">
        <v>24</v>
      </c>
      <c r="C253" s="1" t="s">
        <v>528</v>
      </c>
      <c r="D253" s="1" t="s">
        <v>529</v>
      </c>
      <c r="F253" s="1"/>
    </row>
    <row r="254" spans="1:6" x14ac:dyDescent="0.35">
      <c r="A254" t="s">
        <v>645</v>
      </c>
      <c r="B254" t="s">
        <v>16</v>
      </c>
      <c r="C254" s="1" t="s">
        <v>530</v>
      </c>
      <c r="D254" s="1" t="s">
        <v>531</v>
      </c>
      <c r="F254" s="1"/>
    </row>
    <row r="255" spans="1:6" x14ac:dyDescent="0.35">
      <c r="A255" t="s">
        <v>649</v>
      </c>
      <c r="B255" s="1" t="s">
        <v>19</v>
      </c>
      <c r="C255" s="1" t="s">
        <v>532</v>
      </c>
      <c r="D255" s="1" t="s">
        <v>533</v>
      </c>
      <c r="F255" s="1"/>
    </row>
    <row r="256" spans="1:6" x14ac:dyDescent="0.35">
      <c r="A256" t="s">
        <v>637</v>
      </c>
      <c r="B256" s="1" t="s">
        <v>23</v>
      </c>
      <c r="C256" s="1" t="s">
        <v>534</v>
      </c>
      <c r="D256" s="1" t="s">
        <v>535</v>
      </c>
      <c r="F256" s="1"/>
    </row>
    <row r="257" spans="1:6" x14ac:dyDescent="0.35">
      <c r="A257" t="s">
        <v>647</v>
      </c>
      <c r="B257" t="s">
        <v>16</v>
      </c>
      <c r="C257" s="1" t="s">
        <v>536</v>
      </c>
      <c r="D257" s="1" t="s">
        <v>537</v>
      </c>
      <c r="F257" s="1"/>
    </row>
    <row r="258" spans="1:6" x14ac:dyDescent="0.35">
      <c r="A258" t="s">
        <v>653</v>
      </c>
      <c r="B258" s="1" t="s">
        <v>23</v>
      </c>
      <c r="C258" s="1" t="s">
        <v>538</v>
      </c>
      <c r="D258" s="1" t="s">
        <v>539</v>
      </c>
      <c r="F258" s="1"/>
    </row>
    <row r="259" spans="1:6" x14ac:dyDescent="0.35">
      <c r="A259" t="s">
        <v>652</v>
      </c>
      <c r="B259" s="1" t="s">
        <v>24</v>
      </c>
      <c r="C259" s="1" t="s">
        <v>540</v>
      </c>
      <c r="D259" s="1" t="s">
        <v>541</v>
      </c>
      <c r="F259" s="1"/>
    </row>
    <row r="260" spans="1:6" x14ac:dyDescent="0.35">
      <c r="A260" t="s">
        <v>649</v>
      </c>
      <c r="B260" s="1" t="s">
        <v>19</v>
      </c>
      <c r="C260" s="1" t="s">
        <v>542</v>
      </c>
      <c r="D260" s="1" t="s">
        <v>543</v>
      </c>
      <c r="F260" s="1"/>
    </row>
    <row r="261" spans="1:6" x14ac:dyDescent="0.35">
      <c r="A261" t="s">
        <v>642</v>
      </c>
      <c r="B261" s="1" t="s">
        <v>20</v>
      </c>
      <c r="C261" s="1" t="s">
        <v>544</v>
      </c>
      <c r="D261" s="1" t="s">
        <v>545</v>
      </c>
      <c r="F261" s="1"/>
    </row>
    <row r="262" spans="1:6" x14ac:dyDescent="0.35">
      <c r="A262" t="s">
        <v>645</v>
      </c>
      <c r="B262" t="s">
        <v>16</v>
      </c>
      <c r="C262" s="1" t="s">
        <v>546</v>
      </c>
      <c r="D262" s="1" t="s">
        <v>547</v>
      </c>
      <c r="F262" s="1"/>
    </row>
    <row r="263" spans="1:6" x14ac:dyDescent="0.35">
      <c r="A263" t="s">
        <v>651</v>
      </c>
      <c r="B263" s="1" t="s">
        <v>17</v>
      </c>
      <c r="C263" s="1" t="s">
        <v>548</v>
      </c>
      <c r="D263" s="1" t="s">
        <v>549</v>
      </c>
      <c r="F263" s="1"/>
    </row>
    <row r="264" spans="1:6" x14ac:dyDescent="0.35">
      <c r="A264" t="s">
        <v>646</v>
      </c>
      <c r="B264" s="1" t="s">
        <v>22</v>
      </c>
      <c r="C264" s="1" t="s">
        <v>550</v>
      </c>
      <c r="D264" s="1" t="s">
        <v>551</v>
      </c>
      <c r="F264" s="1"/>
    </row>
    <row r="265" spans="1:6" x14ac:dyDescent="0.35">
      <c r="A265" t="s">
        <v>643</v>
      </c>
      <c r="B265" s="1" t="s">
        <v>20</v>
      </c>
      <c r="C265" s="1" t="s">
        <v>552</v>
      </c>
      <c r="D265" s="1" t="s">
        <v>553</v>
      </c>
      <c r="F265" s="1"/>
    </row>
    <row r="266" spans="1:6" x14ac:dyDescent="0.35">
      <c r="A266" t="s">
        <v>657</v>
      </c>
      <c r="B266" s="1" t="s">
        <v>24</v>
      </c>
      <c r="C266" s="1" t="s">
        <v>554</v>
      </c>
      <c r="D266" s="1" t="s">
        <v>555</v>
      </c>
      <c r="F266" s="1"/>
    </row>
    <row r="267" spans="1:6" x14ac:dyDescent="0.35">
      <c r="A267" t="s">
        <v>646</v>
      </c>
      <c r="B267" s="1" t="s">
        <v>22</v>
      </c>
      <c r="C267" s="1" t="s">
        <v>556</v>
      </c>
      <c r="D267" s="1" t="s">
        <v>557</v>
      </c>
      <c r="F267" s="1"/>
    </row>
    <row r="268" spans="1:6" x14ac:dyDescent="0.35">
      <c r="A268" t="s">
        <v>649</v>
      </c>
      <c r="B268" s="1" t="s">
        <v>19</v>
      </c>
      <c r="C268" s="1" t="s">
        <v>558</v>
      </c>
      <c r="D268" s="1" t="s">
        <v>559</v>
      </c>
      <c r="F268" s="1"/>
    </row>
    <row r="269" spans="1:6" x14ac:dyDescent="0.35">
      <c r="A269" t="s">
        <v>652</v>
      </c>
      <c r="B269" s="1" t="s">
        <v>24</v>
      </c>
      <c r="C269" s="1" t="s">
        <v>560</v>
      </c>
      <c r="D269" s="1" t="s">
        <v>561</v>
      </c>
      <c r="F269" s="1"/>
    </row>
    <row r="270" spans="1:6" x14ac:dyDescent="0.35">
      <c r="A270" t="s">
        <v>658</v>
      </c>
      <c r="B270" s="1" t="s">
        <v>23</v>
      </c>
      <c r="C270" s="1" t="s">
        <v>562</v>
      </c>
      <c r="D270" s="1" t="s">
        <v>563</v>
      </c>
      <c r="F270" s="1"/>
    </row>
    <row r="271" spans="1:6" x14ac:dyDescent="0.35">
      <c r="A271" t="s">
        <v>642</v>
      </c>
      <c r="B271" s="1" t="s">
        <v>20</v>
      </c>
      <c r="C271" s="1" t="s">
        <v>564</v>
      </c>
      <c r="D271" s="1" t="s">
        <v>565</v>
      </c>
      <c r="F271" s="1"/>
    </row>
    <row r="272" spans="1:6" x14ac:dyDescent="0.35">
      <c r="A272" t="s">
        <v>646</v>
      </c>
      <c r="B272" s="1" t="s">
        <v>22</v>
      </c>
      <c r="C272" s="1" t="s">
        <v>566</v>
      </c>
      <c r="D272" s="1" t="s">
        <v>567</v>
      </c>
      <c r="F272" s="1"/>
    </row>
    <row r="273" spans="1:6" x14ac:dyDescent="0.35">
      <c r="A273" t="s">
        <v>658</v>
      </c>
      <c r="B273" s="1" t="s">
        <v>23</v>
      </c>
      <c r="C273" s="1" t="s">
        <v>568</v>
      </c>
      <c r="D273" s="1" t="s">
        <v>569</v>
      </c>
      <c r="F273" s="1"/>
    </row>
    <row r="274" spans="1:6" x14ac:dyDescent="0.35">
      <c r="A274" t="s">
        <v>657</v>
      </c>
      <c r="B274" s="1" t="s">
        <v>24</v>
      </c>
      <c r="C274" s="1" t="s">
        <v>570</v>
      </c>
      <c r="D274" s="1" t="s">
        <v>571</v>
      </c>
      <c r="F274" s="1"/>
    </row>
    <row r="275" spans="1:6" x14ac:dyDescent="0.35">
      <c r="A275" t="s">
        <v>641</v>
      </c>
      <c r="B275" s="1" t="s">
        <v>17</v>
      </c>
      <c r="C275" s="1" t="s">
        <v>572</v>
      </c>
      <c r="D275" s="1" t="s">
        <v>573</v>
      </c>
      <c r="F275" s="1"/>
    </row>
    <row r="276" spans="1:6" x14ac:dyDescent="0.35">
      <c r="A276" t="s">
        <v>645</v>
      </c>
      <c r="B276" t="s">
        <v>16</v>
      </c>
      <c r="C276" s="1" t="s">
        <v>574</v>
      </c>
      <c r="D276" s="1" t="s">
        <v>575</v>
      </c>
      <c r="F276" s="1"/>
    </row>
    <row r="277" spans="1:6" x14ac:dyDescent="0.35">
      <c r="A277" t="s">
        <v>642</v>
      </c>
      <c r="B277" s="1" t="s">
        <v>20</v>
      </c>
      <c r="C277" s="1" t="s">
        <v>576</v>
      </c>
      <c r="D277" s="1" t="s">
        <v>577</v>
      </c>
      <c r="F277" s="1"/>
    </row>
    <row r="278" spans="1:6" x14ac:dyDescent="0.35">
      <c r="A278" t="s">
        <v>645</v>
      </c>
      <c r="B278" t="s">
        <v>16</v>
      </c>
      <c r="C278" s="1" t="s">
        <v>578</v>
      </c>
      <c r="D278" s="1" t="s">
        <v>579</v>
      </c>
      <c r="F278" s="1"/>
    </row>
    <row r="279" spans="1:6" x14ac:dyDescent="0.35">
      <c r="A279" t="s">
        <v>657</v>
      </c>
      <c r="B279" s="1" t="s">
        <v>24</v>
      </c>
      <c r="C279" s="1" t="s">
        <v>580</v>
      </c>
      <c r="D279" s="1" t="s">
        <v>581</v>
      </c>
      <c r="F279" s="1"/>
    </row>
    <row r="280" spans="1:6" x14ac:dyDescent="0.35">
      <c r="A280" t="s">
        <v>653</v>
      </c>
      <c r="B280" s="1" t="s">
        <v>23</v>
      </c>
      <c r="C280" s="1" t="s">
        <v>582</v>
      </c>
      <c r="D280" s="1" t="s">
        <v>583</v>
      </c>
      <c r="F280" s="1"/>
    </row>
    <row r="281" spans="1:6" x14ac:dyDescent="0.35">
      <c r="A281" t="s">
        <v>645</v>
      </c>
      <c r="B281" t="s">
        <v>16</v>
      </c>
      <c r="C281" s="1" t="s">
        <v>584</v>
      </c>
      <c r="D281" s="1" t="s">
        <v>585</v>
      </c>
      <c r="F281" s="1"/>
    </row>
    <row r="282" spans="1:6" x14ac:dyDescent="0.35">
      <c r="A282" t="s">
        <v>656</v>
      </c>
      <c r="B282" s="1" t="s">
        <v>21</v>
      </c>
      <c r="C282" s="1" t="s">
        <v>586</v>
      </c>
      <c r="D282" s="1" t="s">
        <v>587</v>
      </c>
      <c r="F282" s="1"/>
    </row>
    <row r="283" spans="1:6" x14ac:dyDescent="0.35">
      <c r="A283" t="s">
        <v>652</v>
      </c>
      <c r="B283" s="1" t="s">
        <v>24</v>
      </c>
      <c r="C283" s="1" t="s">
        <v>588</v>
      </c>
      <c r="D283" s="1" t="s">
        <v>589</v>
      </c>
      <c r="F283" s="1"/>
    </row>
    <row r="284" spans="1:6" x14ac:dyDescent="0.35">
      <c r="A284" t="s">
        <v>637</v>
      </c>
      <c r="B284" s="1" t="s">
        <v>23</v>
      </c>
      <c r="C284" s="1" t="s">
        <v>590</v>
      </c>
      <c r="D284" s="1" t="s">
        <v>591</v>
      </c>
      <c r="F284" s="1"/>
    </row>
    <row r="285" spans="1:6" x14ac:dyDescent="0.35">
      <c r="A285" t="s">
        <v>650</v>
      </c>
      <c r="B285" t="s">
        <v>18</v>
      </c>
      <c r="C285" s="1" t="s">
        <v>592</v>
      </c>
      <c r="D285" s="1" t="s">
        <v>593</v>
      </c>
      <c r="F285" s="1"/>
    </row>
    <row r="286" spans="1:6" x14ac:dyDescent="0.35">
      <c r="A286" t="s">
        <v>657</v>
      </c>
      <c r="B286" s="1" t="s">
        <v>24</v>
      </c>
      <c r="C286" s="1" t="s">
        <v>594</v>
      </c>
      <c r="D286" s="1" t="s">
        <v>595</v>
      </c>
      <c r="F286" s="1"/>
    </row>
    <row r="287" spans="1:6" x14ac:dyDescent="0.35">
      <c r="A287" t="s">
        <v>658</v>
      </c>
      <c r="B287" s="1" t="s">
        <v>23</v>
      </c>
      <c r="C287" s="1" t="s">
        <v>596</v>
      </c>
      <c r="D287" s="1" t="s">
        <v>597</v>
      </c>
      <c r="F287" s="1"/>
    </row>
    <row r="288" spans="1:6" x14ac:dyDescent="0.35">
      <c r="A288" t="s">
        <v>649</v>
      </c>
      <c r="B288" s="1" t="s">
        <v>19</v>
      </c>
      <c r="C288" s="1" t="s">
        <v>598</v>
      </c>
      <c r="D288" s="1" t="s">
        <v>599</v>
      </c>
      <c r="F288" s="1"/>
    </row>
    <row r="289" spans="1:6" x14ac:dyDescent="0.35">
      <c r="A289" t="s">
        <v>646</v>
      </c>
      <c r="B289" s="1" t="s">
        <v>22</v>
      </c>
      <c r="C289" s="1" t="s">
        <v>600</v>
      </c>
      <c r="D289" s="1" t="s">
        <v>601</v>
      </c>
      <c r="F289" s="1"/>
    </row>
    <row r="290" spans="1:6" x14ac:dyDescent="0.35">
      <c r="A290" t="s">
        <v>657</v>
      </c>
      <c r="B290" s="1" t="s">
        <v>24</v>
      </c>
      <c r="C290" s="1" t="s">
        <v>602</v>
      </c>
      <c r="D290" s="1" t="s">
        <v>603</v>
      </c>
      <c r="F290" s="1"/>
    </row>
    <row r="291" spans="1:6" x14ac:dyDescent="0.35">
      <c r="A291" t="s">
        <v>654</v>
      </c>
      <c r="B291" t="s">
        <v>15</v>
      </c>
      <c r="C291" s="1" t="s">
        <v>604</v>
      </c>
      <c r="D291" s="1" t="s">
        <v>605</v>
      </c>
      <c r="F291" s="1"/>
    </row>
    <row r="292" spans="1:6" x14ac:dyDescent="0.35">
      <c r="A292" t="s">
        <v>637</v>
      </c>
      <c r="B292" s="1" t="s">
        <v>23</v>
      </c>
      <c r="C292" s="1" t="s">
        <v>606</v>
      </c>
      <c r="D292" s="1" t="s">
        <v>607</v>
      </c>
      <c r="F292" s="1"/>
    </row>
    <row r="293" spans="1:6" x14ac:dyDescent="0.35">
      <c r="A293" t="s">
        <v>652</v>
      </c>
      <c r="B293" s="1" t="s">
        <v>24</v>
      </c>
      <c r="C293" s="1" t="s">
        <v>608</v>
      </c>
      <c r="D293" s="1" t="s">
        <v>609</v>
      </c>
      <c r="F293" s="1"/>
    </row>
  </sheetData>
  <sheetProtection algorithmName="SHA-512" hashValue="hxN7LzUDOf/20VFg6aRGUqrLKbDt44vAIBF5i2HfvpAcOkwcgtIRKC3kGTSI7P40cjo3kbh2401fkCMFZU5TJQ==" saltValue="Nm3yvTIiDTWfwRmky2hLQg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D1D92-655C-4885-B939-F9B9305F51B7}">
  <dimension ref="A1:T346"/>
  <sheetViews>
    <sheetView showZeros="0" workbookViewId="0">
      <selection activeCell="P4" sqref="P4"/>
    </sheetView>
  </sheetViews>
  <sheetFormatPr defaultRowHeight="15.5" x14ac:dyDescent="0.35"/>
  <cols>
    <col min="1" max="1" width="11.6640625" bestFit="1" customWidth="1"/>
    <col min="2" max="2" width="11.6640625" customWidth="1"/>
    <col min="3" max="3" width="7.58203125" customWidth="1"/>
    <col min="4" max="4" width="9.9140625" bestFit="1" customWidth="1"/>
    <col min="6" max="6" width="16.5" bestFit="1" customWidth="1"/>
    <col min="7" max="7" width="40.9140625" customWidth="1"/>
    <col min="8" max="8" width="9.33203125" bestFit="1" customWidth="1"/>
    <col min="9" max="9" width="34.5" customWidth="1"/>
    <col min="10" max="10" width="35.4140625" bestFit="1" customWidth="1"/>
    <col min="11" max="11" width="37.83203125" customWidth="1"/>
    <col min="12" max="12" width="34.5" bestFit="1" customWidth="1"/>
    <col min="14" max="14" width="46.75" customWidth="1"/>
    <col min="15" max="15" width="41.5" customWidth="1"/>
    <col min="16" max="16" width="13.25" customWidth="1"/>
    <col min="17" max="17" width="31.58203125" customWidth="1"/>
    <col min="18" max="18" width="34.5" bestFit="1" customWidth="1"/>
    <col min="19" max="19" width="48.5" bestFit="1" customWidth="1"/>
    <col min="20" max="20" width="49.5" bestFit="1" customWidth="1"/>
  </cols>
  <sheetData>
    <row r="1" spans="1:20" x14ac:dyDescent="0.35">
      <c r="A1" s="84" t="s">
        <v>622</v>
      </c>
      <c r="B1" s="84"/>
      <c r="C1" s="84"/>
      <c r="D1" s="84"/>
      <c r="F1" s="84" t="s">
        <v>626</v>
      </c>
      <c r="G1" s="84"/>
      <c r="I1" s="84" t="s">
        <v>633</v>
      </c>
      <c r="J1" s="84"/>
      <c r="K1" s="84"/>
      <c r="L1" s="84"/>
      <c r="N1" s="84" t="s">
        <v>619</v>
      </c>
      <c r="O1" s="84"/>
      <c r="P1" s="84"/>
      <c r="Q1" s="84"/>
      <c r="R1" s="84"/>
      <c r="S1" s="84"/>
    </row>
    <row r="2" spans="1:20" ht="31" x14ac:dyDescent="0.35">
      <c r="A2" s="11" t="s">
        <v>623</v>
      </c>
      <c r="B2" s="11" t="s">
        <v>625</v>
      </c>
      <c r="C2" s="12" t="s">
        <v>624</v>
      </c>
      <c r="D2" s="12" t="s">
        <v>621</v>
      </c>
      <c r="F2" s="3" t="s">
        <v>618</v>
      </c>
      <c r="G2" s="3" t="s">
        <v>613</v>
      </c>
      <c r="I2" s="12" t="s">
        <v>610</v>
      </c>
      <c r="J2" s="3" t="s">
        <v>611</v>
      </c>
      <c r="K2" s="12" t="s">
        <v>634</v>
      </c>
      <c r="L2" s="3" t="s">
        <v>617</v>
      </c>
      <c r="N2" s="3" t="s">
        <v>630</v>
      </c>
      <c r="O2" s="12" t="s">
        <v>612</v>
      </c>
      <c r="P2" s="3" t="s">
        <v>614</v>
      </c>
      <c r="Q2" s="3" t="s">
        <v>615</v>
      </c>
      <c r="R2" s="3" t="s">
        <v>616</v>
      </c>
      <c r="S2" s="3" t="s">
        <v>718</v>
      </c>
      <c r="T2" s="3" t="s">
        <v>719</v>
      </c>
    </row>
    <row r="3" spans="1:20" x14ac:dyDescent="0.35">
      <c r="A3">
        <v>1</v>
      </c>
      <c r="B3">
        <v>0</v>
      </c>
      <c r="C3">
        <f>B3+1</f>
        <v>1</v>
      </c>
      <c r="D3">
        <f>IF(A3&lt;Liittymislomake!$D$5,B4-C3,IF(A3=Liittymislomake!$D$5,Liittymislomake!$D$4-C3+1,0))</f>
        <v>1</v>
      </c>
      <c r="F3" t="str">
        <f>Liittymislomake!A12</f>
        <v>-</v>
      </c>
      <c r="G3" t="e">
        <f>IF(Liittymislomake!A12="","",VLOOKUP(Liittymislomake!A12,Alueet!$C$2:$D$293,2,FALSE))</f>
        <v>#N/A</v>
      </c>
      <c r="H3" t="s">
        <v>627</v>
      </c>
      <c r="I3">
        <f>Liittymislomake!B3</f>
        <v>0</v>
      </c>
      <c r="J3">
        <f>Liittymislomake!B4</f>
        <v>0</v>
      </c>
      <c r="K3" t="e">
        <f>Liittymislomake!#REF!</f>
        <v>#REF!</v>
      </c>
      <c r="L3" t="str">
        <f>Liittymislomake!B6</f>
        <v/>
      </c>
      <c r="N3" s="1">
        <f>Liittymislomake!A40</f>
        <v>0</v>
      </c>
      <c r="O3" t="str">
        <f>IF(Liittymislomake!A40="","",VLOOKUP(Liittymislomake!A40,tauluAsiointitiedot[],2,FALSE))</f>
        <v/>
      </c>
      <c r="P3">
        <f>IF(Liittymislomake!C40="",2,1)</f>
        <v>2</v>
      </c>
      <c r="Q3">
        <f>Liittymislomake!B40</f>
        <v>0</v>
      </c>
      <c r="R3">
        <f>IF(R4=0,"",Liittymislomake!C40)</f>
        <v>0</v>
      </c>
      <c r="S3">
        <f>IF(S4=0,"",Liittymislomake!D40)</f>
        <v>0</v>
      </c>
      <c r="T3">
        <f>IF(T4=0,"",Liittymislomake!E40)</f>
        <v>0</v>
      </c>
    </row>
    <row r="4" spans="1:20" x14ac:dyDescent="0.35">
      <c r="A4">
        <v>2</v>
      </c>
      <c r="B4">
        <f>IF(ROW(B4)-2&lt;=Liittymislomake!$D$5,FIND(",",Liittymislomake!$C$3,C3+1),IF(ROW(B4)=Liittymislomake!$D$5,Liittymislomake!$D$4, 0))</f>
        <v>0</v>
      </c>
      <c r="C4">
        <f>IF(ROW(C4)-2&lt;=Liittymislomake!$D$5,FIND(",",Liittymislomake!$C$3,C3+2)+2,IF(ROW(C4)-2=Liittymislomake!$D$5,Liittymislomake!$D$4, 0))</f>
        <v>0</v>
      </c>
      <c r="D4">
        <f>IF(A4&lt;Liittymislomake!$D$5,B5-C4,IF(A4=Liittymislomake!$D$5,Liittymislomake!$D$4-C4+1,0))</f>
        <v>0</v>
      </c>
      <c r="F4" t="str">
        <f>Liittymislomake!A13</f>
        <v/>
      </c>
      <c r="G4" t="str">
        <f>IF(Liittymislomake!A13="","",VLOOKUP(Liittymislomake!A13,Alueet!$C$2:$D$293,2,FALSE))</f>
        <v/>
      </c>
      <c r="N4" s="1">
        <f>Liittymislomake!A41</f>
        <v>0</v>
      </c>
      <c r="O4" t="str">
        <f>IF(Liittymislomake!A41="","",VLOOKUP(Liittymislomake!A41,tauluAsiointitiedot[],2,FALSE))</f>
        <v/>
      </c>
      <c r="P4">
        <f>IF(Liittymislomake!C41="",2,1)</f>
        <v>2</v>
      </c>
      <c r="Q4">
        <f>Liittymislomake!B41</f>
        <v>0</v>
      </c>
      <c r="R4" t="str">
        <f>IF(R5=0,"",Liittymislomake!C41)</f>
        <v/>
      </c>
      <c r="S4" t="str">
        <f>IF(S5=0,"",Liittymislomake!D41)</f>
        <v/>
      </c>
      <c r="T4" t="str">
        <f>IF(T5=0,"",Liittymislomake!E41)</f>
        <v/>
      </c>
    </row>
    <row r="5" spans="1:20" x14ac:dyDescent="0.35">
      <c r="A5">
        <v>3</v>
      </c>
      <c r="B5">
        <f>IF(ROW(B5)-2&lt;=Liittymislomake!$D$5,FIND(",",Liittymislomake!$C$3,C4+1),IF(ROW(B5)=Liittymislomake!$D$5,Liittymislomake!$D$4, 0))</f>
        <v>0</v>
      </c>
      <c r="C5">
        <f>IF(ROW(C5)-2&lt;=Liittymislomake!$D$5,FIND(",",Liittymislomake!$C$3,C4+2)+2,IF(ROW(C5)-2=Liittymislomake!$D$5,Liittymislomake!$D$4, 0))</f>
        <v>0</v>
      </c>
      <c r="D5">
        <f>IF(A5&lt;Liittymislomake!$D$5,B6-C5,IF(A5=Liittymislomake!$D$5,Liittymislomake!$D$4-C5+1,0))</f>
        <v>0</v>
      </c>
      <c r="F5" t="str">
        <f>Liittymislomake!A14</f>
        <v/>
      </c>
      <c r="G5" t="str">
        <f>IF(Liittymislomake!A14="","",VLOOKUP(Liittymislomake!A14,Alueet!$C$2:$D$293,2,FALSE))</f>
        <v/>
      </c>
      <c r="N5" s="1">
        <f>Liittymislomake!A42</f>
        <v>0</v>
      </c>
      <c r="O5" t="str">
        <f>IF(Liittymislomake!A42="","",VLOOKUP(Liittymislomake!A42,tauluAsiointitiedot[],2,FALSE))</f>
        <v/>
      </c>
      <c r="P5">
        <f>IF(Liittymislomake!C42="",2,1)</f>
        <v>2</v>
      </c>
      <c r="Q5">
        <f>Liittymislomake!B42</f>
        <v>0</v>
      </c>
      <c r="R5">
        <f>IF(R6=0,"",Liittymislomake!C42)</f>
        <v>0</v>
      </c>
      <c r="S5">
        <f>IF(S6=0,"",Liittymislomake!D42)</f>
        <v>0</v>
      </c>
      <c r="T5">
        <f>IF(T6=0,"",Liittymislomake!E42)</f>
        <v>0</v>
      </c>
    </row>
    <row r="6" spans="1:20" x14ac:dyDescent="0.35">
      <c r="A6">
        <v>4</v>
      </c>
      <c r="B6">
        <f>IF(ROW(B6)-2&lt;=Liittymislomake!$D$5,FIND(",",Liittymislomake!$C$3,C5+1),IF(ROW(B6)=Liittymislomake!$D$5,Liittymislomake!$D$4, 0))</f>
        <v>0</v>
      </c>
      <c r="C6">
        <f>IF(ROW(C6)-2&lt;=Liittymislomake!$D$5,FIND(",",Liittymislomake!$C$3,C5+2)+2,IF(ROW(C6)-2=Liittymislomake!$D$5,Liittymislomake!$D$4, 0))</f>
        <v>0</v>
      </c>
      <c r="D6">
        <f>IF(A6&lt;Liittymislomake!$D$5,B7-C6,IF(A6=Liittymislomake!$D$5,Liittymislomake!$D$4-C6+1,0))</f>
        <v>0</v>
      </c>
      <c r="F6" t="str">
        <f>Liittymislomake!A15</f>
        <v/>
      </c>
      <c r="G6" t="str">
        <f>IF(Liittymislomake!A15="","",VLOOKUP(Liittymislomake!A15,Alueet!$C$2:$D$293,2,FALSE))</f>
        <v/>
      </c>
      <c r="N6" s="1">
        <f>Liittymislomake!A43</f>
        <v>0</v>
      </c>
      <c r="O6" t="str">
        <f>IF(Liittymislomake!A43="","",VLOOKUP(Liittymislomake!A43,tauluAsiointitiedot[],2,FALSE))</f>
        <v/>
      </c>
      <c r="P6">
        <f>IF(Liittymislomake!C43="",2,1)</f>
        <v>2</v>
      </c>
      <c r="Q6">
        <f>Liittymislomake!B43</f>
        <v>0</v>
      </c>
      <c r="R6" t="str">
        <f>IF(R7=0,"",Liittymislomake!C43)</f>
        <v/>
      </c>
      <c r="S6" t="str">
        <f>IF(S7=0,"",Liittymislomake!D43)</f>
        <v/>
      </c>
      <c r="T6" t="str">
        <f>IF(T7=0,"",Liittymislomake!E43)</f>
        <v/>
      </c>
    </row>
    <row r="7" spans="1:20" x14ac:dyDescent="0.35">
      <c r="A7">
        <v>5</v>
      </c>
      <c r="B7">
        <f>IF(ROW(B7)-2&lt;=Liittymislomake!$D$5,FIND(",",Liittymislomake!$C$3,C6+1),IF(ROW(B7)=Liittymislomake!$D$5,Liittymislomake!$D$4, 0))</f>
        <v>0</v>
      </c>
      <c r="C7">
        <f>IF(ROW(C7)-2&lt;=Liittymislomake!$D$5,FIND(",",Liittymislomake!$C$3,C6+2)+2,IF(ROW(C7)-2=Liittymislomake!$D$5,Liittymislomake!$D$4, 0))</f>
        <v>0</v>
      </c>
      <c r="D7">
        <f>IF(A7&lt;Liittymislomake!$D$5,B8-C7,IF(A7=Liittymislomake!$D$5,Liittymislomake!$D$4-C7+1,0))</f>
        <v>0</v>
      </c>
      <c r="F7" t="str">
        <f>Liittymislomake!A16</f>
        <v/>
      </c>
      <c r="G7" t="str">
        <f>IF(Liittymislomake!A16="","",VLOOKUP(Liittymislomake!A16,Alueet!$C$2:$D$293,2,FALSE))</f>
        <v/>
      </c>
      <c r="N7" s="1">
        <f>Liittymislomake!A44</f>
        <v>0</v>
      </c>
      <c r="O7" t="str">
        <f>IF(Liittymislomake!A44="","",VLOOKUP(Liittymislomake!A44,tauluAsiointitiedot[],2,FALSE))</f>
        <v/>
      </c>
      <c r="P7">
        <f>IF(Liittymislomake!C44="",2,1)</f>
        <v>2</v>
      </c>
      <c r="Q7">
        <f>Liittymislomake!B44</f>
        <v>0</v>
      </c>
      <c r="R7">
        <f>IF(R8=0,"",Liittymislomake!C44)</f>
        <v>0</v>
      </c>
      <c r="S7">
        <f>IF(S8=0,"",Liittymislomake!D44)</f>
        <v>0</v>
      </c>
      <c r="T7">
        <f>IF(T8=0,"",Liittymislomake!E44)</f>
        <v>0</v>
      </c>
    </row>
    <row r="8" spans="1:20" x14ac:dyDescent="0.35">
      <c r="A8">
        <v>6</v>
      </c>
      <c r="B8">
        <f>IF(ROW(B8)-2&lt;=Liittymislomake!$D$5,FIND(",",Liittymislomake!$C$3,C7+1),IF(ROW(B8)=Liittymislomake!$D$5,Liittymislomake!$D$4, 0))</f>
        <v>0</v>
      </c>
      <c r="C8">
        <f>IF(ROW(C8)-2&lt;=Liittymislomake!$D$5,FIND(",",Liittymislomake!$C$3,C7+2)+2,IF(ROW(C8)-2=Liittymislomake!$D$5,Liittymislomake!$D$4, 0))</f>
        <v>0</v>
      </c>
      <c r="D8">
        <f>IF(A8&lt;Liittymislomake!$D$5,B9-C8,IF(A8=Liittymislomake!$D$5,Liittymislomake!$D$4-C8+1,0))</f>
        <v>0</v>
      </c>
      <c r="F8" t="str">
        <f>Liittymislomake!A17</f>
        <v/>
      </c>
      <c r="G8" t="str">
        <f>IF(Liittymislomake!A17="","",VLOOKUP(Liittymislomake!A17,Alueet!$C$2:$D$293,2,FALSE))</f>
        <v/>
      </c>
      <c r="N8" s="1">
        <f>Liittymislomake!A45</f>
        <v>0</v>
      </c>
      <c r="O8" t="str">
        <f>IF(Liittymislomake!A45="","",VLOOKUP(Liittymislomake!A45,tauluAsiointitiedot[],2,FALSE))</f>
        <v/>
      </c>
      <c r="P8">
        <f>IF(Liittymislomake!C45="",2,1)</f>
        <v>2</v>
      </c>
      <c r="Q8">
        <f>Liittymislomake!B45</f>
        <v>0</v>
      </c>
      <c r="R8" t="str">
        <f>IF(R9=0,"",Liittymislomake!C45)</f>
        <v/>
      </c>
      <c r="S8" t="str">
        <f>IF(S9=0,"",Liittymislomake!D45)</f>
        <v/>
      </c>
      <c r="T8" t="str">
        <f>IF(T9=0,"",Liittymislomake!E45)</f>
        <v/>
      </c>
    </row>
    <row r="9" spans="1:20" x14ac:dyDescent="0.35">
      <c r="A9">
        <v>7</v>
      </c>
      <c r="B9">
        <f>IF(ROW(B9)-2&lt;=Liittymislomake!$D$5,FIND(",",Liittymislomake!$C$3,C8+1),IF(ROW(B9)=Liittymislomake!$D$5,Liittymislomake!$D$4, 0))</f>
        <v>0</v>
      </c>
      <c r="C9">
        <f>IF(ROW(C9)-2&lt;=Liittymislomake!$D$5,FIND(",",Liittymislomake!$C$3,C8+2)+2,IF(ROW(C9)-2=Liittymislomake!$D$5,Liittymislomake!$D$4, 0))</f>
        <v>0</v>
      </c>
      <c r="D9">
        <f>IF(A9&lt;Liittymislomake!$D$5,B10-C9,IF(A9=Liittymislomake!$D$5,Liittymislomake!$D$4-C9+1,0))</f>
        <v>0</v>
      </c>
      <c r="F9" t="str">
        <f>Liittymislomake!A18</f>
        <v/>
      </c>
      <c r="G9" t="str">
        <f>IF(Liittymislomake!A18="","",VLOOKUP(Liittymislomake!A18,Alueet!$C$2:$D$293,2,FALSE))</f>
        <v/>
      </c>
      <c r="N9" s="1">
        <f>Liittymislomake!A46</f>
        <v>0</v>
      </c>
      <c r="O9" t="str">
        <f>IF(Liittymislomake!A46="","",VLOOKUP(Liittymislomake!A46,tauluAsiointitiedot[],2,FALSE))</f>
        <v/>
      </c>
      <c r="P9">
        <f>IF(Liittymislomake!C46="",2,1)</f>
        <v>2</v>
      </c>
      <c r="Q9">
        <f>Liittymislomake!B46</f>
        <v>0</v>
      </c>
      <c r="R9">
        <f>IF(R10=0,"",Liittymislomake!C46)</f>
        <v>0</v>
      </c>
      <c r="S9">
        <f>IF(S10=0,"",Liittymislomake!D46)</f>
        <v>0</v>
      </c>
      <c r="T9">
        <f>IF(T10=0,"",Liittymislomake!E46)</f>
        <v>0</v>
      </c>
    </row>
    <row r="10" spans="1:20" x14ac:dyDescent="0.35">
      <c r="A10">
        <v>8</v>
      </c>
      <c r="B10">
        <f>IF(ROW(B10)-2&lt;=Liittymislomake!$D$5,FIND(",",Liittymislomake!$C$3,C9+1),IF(ROW(B10)=Liittymislomake!$D$5,Liittymislomake!$D$4, 0))</f>
        <v>0</v>
      </c>
      <c r="C10">
        <f>IF(ROW(C10)-2&lt;=Liittymislomake!$D$5,FIND(",",Liittymislomake!$C$3,C9+2)+2,IF(ROW(C10)-2=Liittymislomake!$D$5,Liittymislomake!$D$4, 0))</f>
        <v>0</v>
      </c>
      <c r="D10">
        <f>IF(A10&lt;Liittymislomake!$D$5,B11-C10,IF(A10=Liittymislomake!$D$5,Liittymislomake!$D$4-C10+1,0))</f>
        <v>0</v>
      </c>
      <c r="F10" t="str">
        <f>Liittymislomake!A19</f>
        <v/>
      </c>
      <c r="G10" t="str">
        <f>IF(Liittymislomake!A19="","",VLOOKUP(Liittymislomake!A19,Alueet!$C$2:$D$293,2,FALSE))</f>
        <v/>
      </c>
      <c r="N10" s="1">
        <f>Liittymislomake!A47</f>
        <v>0</v>
      </c>
      <c r="O10" t="str">
        <f>IF(Liittymislomake!A47="","",VLOOKUP(Liittymislomake!A47,tauluAsiointitiedot[],2,FALSE))</f>
        <v/>
      </c>
      <c r="P10">
        <f>IF(Liittymislomake!C47="",2,1)</f>
        <v>2</v>
      </c>
      <c r="Q10">
        <f>Liittymislomake!B47</f>
        <v>0</v>
      </c>
      <c r="R10" t="str">
        <f>IF(R11=0,"",Liittymislomake!C47)</f>
        <v/>
      </c>
      <c r="S10" t="str">
        <f>IF(S11=0,"",Liittymislomake!D47)</f>
        <v/>
      </c>
      <c r="T10" t="str">
        <f>IF(T11=0,"",Liittymislomake!E47)</f>
        <v/>
      </c>
    </row>
    <row r="11" spans="1:20" x14ac:dyDescent="0.35">
      <c r="A11">
        <v>9</v>
      </c>
      <c r="B11">
        <f>IF(ROW(B11)-2&lt;=Liittymislomake!$D$5,FIND(",",Liittymislomake!$C$3,C10+1),IF(ROW(B11)=Liittymislomake!$D$5,Liittymislomake!$D$4, 0))</f>
        <v>0</v>
      </c>
      <c r="C11">
        <f>IF(ROW(C11)-2&lt;=Liittymislomake!$D$5,FIND(",",Liittymislomake!$C$3,C10+2)+2,IF(ROW(C11)-2=Liittymislomake!$D$5,Liittymislomake!$D$4, 0))</f>
        <v>0</v>
      </c>
      <c r="D11">
        <f>IF(A11&lt;Liittymislomake!$D$5,B12-C11,IF(A11=Liittymislomake!$D$5,Liittymislomake!$D$4-C11+1,0))</f>
        <v>0</v>
      </c>
      <c r="F11" t="str">
        <f>Liittymislomake!A20</f>
        <v/>
      </c>
      <c r="G11" t="str">
        <f>IF(Liittymislomake!A20="","",VLOOKUP(Liittymislomake!A20,Alueet!$C$2:$D$293,2,FALSE))</f>
        <v/>
      </c>
      <c r="N11" s="1">
        <f>Liittymislomake!A48</f>
        <v>0</v>
      </c>
      <c r="O11" t="str">
        <f>IF(Liittymislomake!A48="","",VLOOKUP(Liittymislomake!A48,tauluAsiointitiedot[],2,FALSE))</f>
        <v/>
      </c>
      <c r="P11">
        <f>IF(Liittymislomake!C48="",2,1)</f>
        <v>2</v>
      </c>
      <c r="Q11">
        <f>Liittymislomake!B48</f>
        <v>0</v>
      </c>
      <c r="R11">
        <f>IF(R12=0,"",Liittymislomake!C48)</f>
        <v>0</v>
      </c>
      <c r="S11">
        <f>IF(S12=0,"",Liittymislomake!D48)</f>
        <v>0</v>
      </c>
      <c r="T11">
        <f>IF(T12=0,"",Liittymislomake!E48)</f>
        <v>0</v>
      </c>
    </row>
    <row r="12" spans="1:20" x14ac:dyDescent="0.35">
      <c r="A12">
        <v>10</v>
      </c>
      <c r="B12">
        <f>IF(ROW(B12)-2&lt;=Liittymislomake!$D$5,FIND(",",Liittymislomake!$C$3,C11+1),IF(ROW(B12)=Liittymislomake!$D$5,Liittymislomake!$D$4, 0))</f>
        <v>0</v>
      </c>
      <c r="C12">
        <f>IF(ROW(C12)-2&lt;=Liittymislomake!$D$5,FIND(",",Liittymislomake!$C$3,C11+2)+2,IF(ROW(C12)-2=Liittymislomake!$D$5,Liittymislomake!$D$4, 0))</f>
        <v>0</v>
      </c>
      <c r="D12">
        <f>IF(A12&lt;Liittymislomake!$D$5,B13-C12,IF(A12=Liittymislomake!$D$5,Liittymislomake!$D$4-C12+1,0))</f>
        <v>0</v>
      </c>
      <c r="F12" t="str">
        <f>Liittymislomake!A21</f>
        <v/>
      </c>
      <c r="G12" t="str">
        <f>IF(Liittymislomake!A21="","",VLOOKUP(Liittymislomake!A21,Alueet!$C$2:$D$293,2,FALSE))</f>
        <v/>
      </c>
      <c r="N12" s="1">
        <f>Liittymislomake!A49</f>
        <v>0</v>
      </c>
      <c r="O12" t="str">
        <f>IF(Liittymislomake!A49="","",VLOOKUP(Liittymislomake!A49,tauluAsiointitiedot[],2,FALSE))</f>
        <v/>
      </c>
      <c r="P12">
        <f>IF(Liittymislomake!C49="",2,1)</f>
        <v>2</v>
      </c>
      <c r="Q12">
        <f>Liittymislomake!B49</f>
        <v>0</v>
      </c>
      <c r="R12" t="str">
        <f>IF(R13=0,"",Liittymislomake!C49)</f>
        <v/>
      </c>
      <c r="S12" t="str">
        <f>IF(S13=0,"",Liittymislomake!D49)</f>
        <v/>
      </c>
      <c r="T12" t="str">
        <f>IF(T13=0,"",Liittymislomake!E49)</f>
        <v/>
      </c>
    </row>
    <row r="13" spans="1:20" x14ac:dyDescent="0.35">
      <c r="A13">
        <v>11</v>
      </c>
      <c r="B13">
        <f>IF(ROW(B13)-2&lt;=Liittymislomake!$D$5,FIND(",",Liittymislomake!$C$3,C12+1),IF(ROW(B13)=Liittymislomake!$D$5,Liittymislomake!$D$4, 0))</f>
        <v>0</v>
      </c>
      <c r="C13">
        <f>IF(ROW(C13)-2&lt;=Liittymislomake!$D$5,FIND(",",Liittymislomake!$C$3,C12+2)+2,IF(ROW(C13)-2=Liittymislomake!$D$5,Liittymislomake!$D$4, 0))</f>
        <v>0</v>
      </c>
      <c r="D13">
        <f>IF(A13&lt;Liittymislomake!$D$5,B14-C13,IF(A13=Liittymislomake!$D$5,Liittymislomake!$D$4-C13+1,0))</f>
        <v>0</v>
      </c>
      <c r="F13" t="str">
        <f>Liittymislomake!A22</f>
        <v/>
      </c>
      <c r="G13" t="str">
        <f>IF(Liittymislomake!A22="","",VLOOKUP(Liittymislomake!A22,Alueet!$C$2:$D$293,2,FALSE))</f>
        <v/>
      </c>
      <c r="N13" s="1">
        <f>Liittymislomake!A50</f>
        <v>0</v>
      </c>
      <c r="O13" t="str">
        <f>IF(Liittymislomake!A50="","",VLOOKUP(Liittymislomake!A50,tauluAsiointitiedot[],2,FALSE))</f>
        <v/>
      </c>
      <c r="P13">
        <f>IF(Liittymislomake!C50="",2,1)</f>
        <v>2</v>
      </c>
      <c r="Q13">
        <f>Liittymislomake!B50</f>
        <v>0</v>
      </c>
      <c r="R13">
        <f>IF(R14=0,"",Liittymislomake!C50)</f>
        <v>0</v>
      </c>
      <c r="S13">
        <f>IF(S14=0,"",Liittymislomake!D50)</f>
        <v>0</v>
      </c>
      <c r="T13">
        <f>IF(T14=0,"",Liittymislomake!E50)</f>
        <v>0</v>
      </c>
    </row>
    <row r="14" spans="1:20" x14ac:dyDescent="0.35">
      <c r="A14">
        <v>12</v>
      </c>
      <c r="B14">
        <f>IF(ROW(B14)-2&lt;=Liittymislomake!$D$5,FIND(",",Liittymislomake!$C$3,C13+1),IF(ROW(B14)=Liittymislomake!$D$5,Liittymislomake!$D$4, 0))</f>
        <v>0</v>
      </c>
      <c r="C14">
        <f>IF(ROW(C14)-2&lt;=Liittymislomake!$D$5,FIND(",",Liittymislomake!$C$3,C13+2)+2,IF(ROW(C14)-2=Liittymislomake!$D$5,Liittymislomake!$D$4, 0))</f>
        <v>0</v>
      </c>
      <c r="D14">
        <f>IF(A14&lt;Liittymislomake!$D$5,B15-C14,IF(A14=Liittymislomake!$D$5,Liittymislomake!$D$4-C14+1,0))</f>
        <v>0</v>
      </c>
      <c r="F14" t="str">
        <f>Liittymislomake!A23</f>
        <v/>
      </c>
      <c r="G14" t="str">
        <f>IF(Liittymislomake!A23="","",VLOOKUP(Liittymislomake!A23,Alueet!$C$2:$D$293,2,FALSE))</f>
        <v/>
      </c>
      <c r="N14" s="1">
        <f>Liittymislomake!A51</f>
        <v>0</v>
      </c>
      <c r="O14" t="str">
        <f>IF(Liittymislomake!A51="","",VLOOKUP(Liittymislomake!A51,tauluAsiointitiedot[],2,FALSE))</f>
        <v/>
      </c>
      <c r="P14">
        <f>IF(Liittymislomake!C51="",2,1)</f>
        <v>2</v>
      </c>
      <c r="Q14">
        <f>Liittymislomake!B51</f>
        <v>0</v>
      </c>
      <c r="R14" t="str">
        <f>IF(R15=0,"",Liittymislomake!C51)</f>
        <v/>
      </c>
      <c r="S14" t="str">
        <f>IF(S15=0,"",Liittymislomake!D51)</f>
        <v/>
      </c>
      <c r="T14" t="str">
        <f>IF(T15=0,"",Liittymislomake!E51)</f>
        <v/>
      </c>
    </row>
    <row r="15" spans="1:20" x14ac:dyDescent="0.35">
      <c r="A15">
        <v>13</v>
      </c>
      <c r="B15">
        <f>IF(ROW(B15)-2&lt;=Liittymislomake!$D$5,FIND(",",Liittymislomake!$C$3,C14+1),IF(ROW(B15)=Liittymislomake!$D$5,Liittymislomake!$D$4, 0))</f>
        <v>0</v>
      </c>
      <c r="C15">
        <f>IF(ROW(C15)-2&lt;=Liittymislomake!$D$5,FIND(",",Liittymislomake!$C$3,C14+2)+2,IF(ROW(C15)-2=Liittymislomake!$D$5,Liittymislomake!$D$4, 0))</f>
        <v>0</v>
      </c>
      <c r="D15">
        <f>IF(A15&lt;Liittymislomake!$D$5,B16-C15,IF(A15=Liittymislomake!$D$5,Liittymislomake!$D$4-C15+1,0))</f>
        <v>0</v>
      </c>
      <c r="F15" t="str">
        <f>Liittymislomake!A24</f>
        <v/>
      </c>
      <c r="G15" t="str">
        <f>IF(Liittymislomake!A24="","",VLOOKUP(Liittymislomake!A24,Alueet!$C$2:$D$293,2,FALSE))</f>
        <v/>
      </c>
      <c r="N15" s="1">
        <f>Liittymislomake!A52</f>
        <v>0</v>
      </c>
      <c r="O15" t="str">
        <f>IF(Liittymislomake!A52="","",VLOOKUP(Liittymislomake!A52,tauluAsiointitiedot[],2,FALSE))</f>
        <v/>
      </c>
      <c r="P15">
        <f>IF(Liittymislomake!C52="",2,1)</f>
        <v>2</v>
      </c>
      <c r="Q15">
        <f>Liittymislomake!B52</f>
        <v>0</v>
      </c>
      <c r="R15">
        <f>IF(R16=0,"",Liittymislomake!C52)</f>
        <v>0</v>
      </c>
      <c r="S15">
        <f>IF(S16=0,"",Liittymislomake!D52)</f>
        <v>0</v>
      </c>
      <c r="T15">
        <f>IF(T16=0,"",Liittymislomake!E52)</f>
        <v>0</v>
      </c>
    </row>
    <row r="16" spans="1:20" x14ac:dyDescent="0.35">
      <c r="A16">
        <v>14</v>
      </c>
      <c r="B16">
        <f>IF(ROW(B16)-2&lt;=Liittymislomake!$D$5,FIND(",",Liittymislomake!$C$3,C15+1),IF(ROW(B16)=Liittymislomake!$D$5,Liittymislomake!$D$4, 0))</f>
        <v>0</v>
      </c>
      <c r="C16">
        <f>IF(ROW(C16)-2&lt;=Liittymislomake!$D$5,FIND(",",Liittymislomake!$C$3,C15+2)+2,IF(ROW(C16)-2=Liittymislomake!$D$5,Liittymislomake!$D$4, 0))</f>
        <v>0</v>
      </c>
      <c r="D16">
        <f>IF(A16&lt;Liittymislomake!$D$5,B17-C16,IF(A16=Liittymislomake!$D$5,Liittymislomake!$D$4-C16+1,0))</f>
        <v>0</v>
      </c>
      <c r="F16" t="str">
        <f>Liittymislomake!A25</f>
        <v/>
      </c>
      <c r="G16" t="str">
        <f>IF(Liittymislomake!A25="","",VLOOKUP(Liittymislomake!A25,Alueet!$C$2:$D$293,2,FALSE))</f>
        <v/>
      </c>
      <c r="N16" s="1">
        <f>Liittymislomake!A53</f>
        <v>0</v>
      </c>
      <c r="O16" t="str">
        <f>IF(Liittymislomake!A53="","",VLOOKUP(Liittymislomake!A53,tauluAsiointitiedot[],2,FALSE))</f>
        <v/>
      </c>
      <c r="P16">
        <f>IF(Liittymislomake!C53="",2,1)</f>
        <v>2</v>
      </c>
      <c r="Q16">
        <f>Liittymislomake!B53</f>
        <v>0</v>
      </c>
      <c r="R16" t="str">
        <f>IF(R17=0,"",Liittymislomake!C53)</f>
        <v/>
      </c>
      <c r="S16" t="str">
        <f>IF(S17=0,"",Liittymislomake!D53)</f>
        <v/>
      </c>
      <c r="T16" t="str">
        <f>IF(T17=0,"",Liittymislomake!E53)</f>
        <v/>
      </c>
    </row>
    <row r="17" spans="1:20" x14ac:dyDescent="0.35">
      <c r="A17">
        <v>15</v>
      </c>
      <c r="B17">
        <f>IF(ROW(B17)-2&lt;=Liittymislomake!$D$5,FIND(",",Liittymislomake!$C$3,C16+1),IF(ROW(B17)=Liittymislomake!$D$5,Liittymislomake!$D$4, 0))</f>
        <v>0</v>
      </c>
      <c r="C17">
        <f>IF(ROW(C17)-2&lt;=Liittymislomake!$D$5,FIND(",",Liittymislomake!$C$3,C16+2)+2,IF(ROW(C17)-2=Liittymislomake!$D$5,Liittymislomake!$D$4, 0))</f>
        <v>0</v>
      </c>
      <c r="D17">
        <f>IF(A17&lt;Liittymislomake!$D$5,B18-C17,IF(A17=Liittymislomake!$D$5,Liittymislomake!$D$4-C17+1,0))</f>
        <v>0</v>
      </c>
      <c r="F17" t="str">
        <f>Liittymislomake!A26</f>
        <v/>
      </c>
      <c r="G17" t="str">
        <f>IF(Liittymislomake!A26="","",VLOOKUP(Liittymislomake!A26,Alueet!$C$2:$D$293,2,FALSE))</f>
        <v/>
      </c>
      <c r="N17" s="1">
        <f>Liittymislomake!A54</f>
        <v>0</v>
      </c>
      <c r="O17" t="str">
        <f>IF(Liittymislomake!A54="","",VLOOKUP(Liittymislomake!A54,tauluAsiointitiedot[],2,FALSE))</f>
        <v/>
      </c>
      <c r="P17">
        <f>IF(Liittymislomake!C54="",2,1)</f>
        <v>2</v>
      </c>
      <c r="Q17">
        <f>Liittymislomake!B54</f>
        <v>0</v>
      </c>
      <c r="R17">
        <f>IF(R18=0,"",Liittymislomake!C54)</f>
        <v>0</v>
      </c>
      <c r="S17">
        <f>IF(S18=0,"",Liittymislomake!D54)</f>
        <v>0</v>
      </c>
      <c r="T17">
        <f>IF(T18=0,"",Liittymislomake!E54)</f>
        <v>0</v>
      </c>
    </row>
    <row r="18" spans="1:20" x14ac:dyDescent="0.35">
      <c r="A18">
        <v>16</v>
      </c>
      <c r="B18">
        <f>IF(ROW(B18)-2&lt;=Liittymislomake!$D$5,FIND(",",Liittymislomake!$C$3,C17+1),IF(ROW(B18)=Liittymislomake!$D$5,Liittymislomake!$D$4, 0))</f>
        <v>0</v>
      </c>
      <c r="C18">
        <f>IF(ROW(C18)-2&lt;=Liittymislomake!$D$5,FIND(",",Liittymislomake!$C$3,C17+2)+2,IF(ROW(C18)-2=Liittymislomake!$D$5,Liittymislomake!$D$4, 0))</f>
        <v>0</v>
      </c>
      <c r="D18">
        <f>IF(A18&lt;Liittymislomake!$D$5,B19-C18,IF(A18=Liittymislomake!$D$5,Liittymislomake!$D$4-C18+1,0))</f>
        <v>0</v>
      </c>
      <c r="F18" t="str">
        <f>Liittymislomake!A27</f>
        <v/>
      </c>
      <c r="G18" t="str">
        <f>IF(Liittymislomake!A27="","",VLOOKUP(Liittymislomake!A27,Alueet!$C$2:$D$293,2,FALSE))</f>
        <v/>
      </c>
      <c r="N18" s="1">
        <f>Liittymislomake!A55</f>
        <v>0</v>
      </c>
      <c r="O18" t="str">
        <f>IF(Liittymislomake!A55="","",VLOOKUP(Liittymislomake!A55,tauluAsiointitiedot[],2,FALSE))</f>
        <v/>
      </c>
      <c r="P18">
        <f>IF(Liittymislomake!C55="",2,1)</f>
        <v>2</v>
      </c>
      <c r="Q18">
        <f>Liittymislomake!B55</f>
        <v>0</v>
      </c>
      <c r="R18" t="str">
        <f>IF(R19=0,"",Liittymislomake!C55)</f>
        <v/>
      </c>
      <c r="S18" t="str">
        <f>IF(S19=0,"",Liittymislomake!D55)</f>
        <v/>
      </c>
      <c r="T18" t="str">
        <f>IF(T19=0,"",Liittymislomake!E55)</f>
        <v/>
      </c>
    </row>
    <row r="19" spans="1:20" x14ac:dyDescent="0.35">
      <c r="A19">
        <v>17</v>
      </c>
      <c r="B19">
        <f>IF(ROW(B19)-2&lt;=Liittymislomake!$D$5,FIND(",",Liittymislomake!$C$3,C18+1),IF(ROW(B19)=Liittymislomake!$D$5,Liittymislomake!$D$4, 0))</f>
        <v>0</v>
      </c>
      <c r="C19">
        <f>IF(ROW(C19)-2&lt;=Liittymislomake!$D$5,FIND(",",Liittymislomake!$C$3,C18+2)+2,IF(ROW(C19)-2=Liittymislomake!$D$5,Liittymislomake!$D$4, 0))</f>
        <v>0</v>
      </c>
      <c r="D19">
        <f>IF(A19&lt;Liittymislomake!$D$5,B20-C19,IF(A19=Liittymislomake!$D$5,Liittymislomake!$D$4-C19+1,0))</f>
        <v>0</v>
      </c>
      <c r="F19" t="str">
        <f>Liittymislomake!A28</f>
        <v/>
      </c>
      <c r="G19" t="str">
        <f>IF(Liittymislomake!A28="","",VLOOKUP(Liittymislomake!A28,Alueet!$C$2:$D$293,2,FALSE))</f>
        <v/>
      </c>
      <c r="N19" s="1">
        <f>Liittymislomake!A56</f>
        <v>0</v>
      </c>
      <c r="O19" t="str">
        <f>IF(Liittymislomake!A56="","",VLOOKUP(Liittymislomake!A56,tauluAsiointitiedot[],2,FALSE))</f>
        <v/>
      </c>
      <c r="P19">
        <f>IF(Liittymislomake!C56="",2,1)</f>
        <v>2</v>
      </c>
      <c r="Q19">
        <f>Liittymislomake!B56</f>
        <v>0</v>
      </c>
      <c r="R19">
        <f>IF(R20=0,"",Liittymislomake!C56)</f>
        <v>0</v>
      </c>
      <c r="S19">
        <f>IF(S20=0,"",Liittymislomake!D56)</f>
        <v>0</v>
      </c>
      <c r="T19">
        <f>IF(T20=0,"",Liittymislomake!E56)</f>
        <v>0</v>
      </c>
    </row>
    <row r="20" spans="1:20" x14ac:dyDescent="0.35">
      <c r="A20">
        <v>18</v>
      </c>
      <c r="B20">
        <f>IF(ROW(B20)-2&lt;=Liittymislomake!$D$5,FIND(",",Liittymislomake!$C$3,C19+1),IF(ROW(B20)=Liittymislomake!$D$5,Liittymislomake!$D$4, 0))</f>
        <v>0</v>
      </c>
      <c r="C20">
        <f>IF(ROW(C20)-2&lt;=Liittymislomake!$D$5,FIND(",",Liittymislomake!$C$3,C19+2)+2,IF(ROW(C20)-2=Liittymislomake!$D$5,Liittymislomake!$D$4, 0))</f>
        <v>0</v>
      </c>
      <c r="D20">
        <f>IF(A20&lt;Liittymislomake!$D$5,B21-C20,IF(A20=Liittymislomake!$D$5,Liittymislomake!$D$4-C20+1,0))</f>
        <v>0</v>
      </c>
      <c r="F20" t="str">
        <f>Liittymislomake!A29</f>
        <v/>
      </c>
      <c r="G20" t="str">
        <f>IF(Liittymislomake!A29="","",VLOOKUP(Liittymislomake!A29,Alueet!$C$2:$D$293,2,FALSE))</f>
        <v/>
      </c>
      <c r="N20" s="1">
        <f>Liittymislomake!A57</f>
        <v>0</v>
      </c>
      <c r="O20" t="str">
        <f>IF(Liittymislomake!A57="","",VLOOKUP(Liittymislomake!A57,tauluAsiointitiedot[],2,FALSE))</f>
        <v/>
      </c>
      <c r="P20">
        <f>IF(Liittymislomake!C57="",2,1)</f>
        <v>2</v>
      </c>
      <c r="Q20">
        <f>Liittymislomake!B57</f>
        <v>0</v>
      </c>
      <c r="R20" t="str">
        <f>IF(R21=0,"",Liittymislomake!C57)</f>
        <v/>
      </c>
      <c r="S20" t="str">
        <f>IF(S21=0,"",Liittymislomake!D57)</f>
        <v/>
      </c>
      <c r="T20" t="str">
        <f>IF(T21=0,"",Liittymislomake!E57)</f>
        <v/>
      </c>
    </row>
    <row r="21" spans="1:20" x14ac:dyDescent="0.35">
      <c r="A21">
        <v>19</v>
      </c>
      <c r="B21">
        <f>IF(ROW(B21)-2&lt;=Liittymislomake!$D$5,FIND(",",Liittymislomake!$C$3,C20+1),IF(ROW(B21)=Liittymislomake!$D$5,Liittymislomake!$D$4, 0))</f>
        <v>0</v>
      </c>
      <c r="C21">
        <f>IF(ROW(C21)-2&lt;=Liittymislomake!$D$5,FIND(",",Liittymislomake!$C$3,C20+2)+2,IF(ROW(C21)-2=Liittymislomake!$D$5,Liittymislomake!$D$4, 0))</f>
        <v>0</v>
      </c>
      <c r="D21">
        <f>IF(A21&lt;Liittymislomake!$D$5,B22-C21,IF(A21=Liittymislomake!$D$5,Liittymislomake!$D$4-C21+1,0))</f>
        <v>0</v>
      </c>
      <c r="F21" t="str">
        <f>Liittymislomake!A30</f>
        <v/>
      </c>
      <c r="G21" t="str">
        <f>IF(Liittymislomake!A30="","",VLOOKUP(Liittymislomake!A30,Alueet!$C$2:$D$293,2,FALSE))</f>
        <v/>
      </c>
      <c r="N21" s="1">
        <f>Liittymislomake!A58</f>
        <v>0</v>
      </c>
      <c r="O21" t="str">
        <f>IF(Liittymislomake!A58="","",VLOOKUP(Liittymislomake!A58,tauluAsiointitiedot[],2,FALSE))</f>
        <v/>
      </c>
      <c r="P21">
        <f>IF(Liittymislomake!C58="",2,1)</f>
        <v>2</v>
      </c>
      <c r="Q21">
        <f>Liittymislomake!B58</f>
        <v>0</v>
      </c>
      <c r="R21">
        <f>IF(R22=0,"",Liittymislomake!C58)</f>
        <v>0</v>
      </c>
      <c r="S21">
        <f>IF(S22=0,"",Liittymislomake!D58)</f>
        <v>0</v>
      </c>
      <c r="T21">
        <f>IF(T22=0,"",Liittymislomake!E58)</f>
        <v>0</v>
      </c>
    </row>
    <row r="22" spans="1:20" x14ac:dyDescent="0.35">
      <c r="A22">
        <v>20</v>
      </c>
      <c r="B22">
        <f>IF(ROW(B22)-2&lt;=Liittymislomake!$D$5,FIND(",",Liittymislomake!$C$3,C21+1),IF(ROW(B22)=Liittymislomake!$D$5,Liittymislomake!$D$4, 0))</f>
        <v>0</v>
      </c>
      <c r="C22">
        <f>IF(ROW(C22)-2&lt;=Liittymislomake!$D$5,FIND(",",Liittymislomake!$C$3,C21+2)+2,IF(ROW(C22)-2=Liittymislomake!$D$5,Liittymislomake!$D$4, 0))</f>
        <v>0</v>
      </c>
      <c r="D22">
        <f>IF(A22&lt;Liittymislomake!$D$5,B23-C22,IF(A22=Liittymislomake!$D$5,Liittymislomake!$D$4-C22+1,0))</f>
        <v>0</v>
      </c>
      <c r="F22" t="str">
        <f>Liittymislomake!A31</f>
        <v/>
      </c>
      <c r="G22" t="str">
        <f>IF(Liittymislomake!A31="","",VLOOKUP(Liittymislomake!A31,Alueet!$C$2:$D$293,2,FALSE))</f>
        <v/>
      </c>
      <c r="N22" s="1">
        <f>Liittymislomake!A59</f>
        <v>0</v>
      </c>
      <c r="O22" t="str">
        <f>IF(Liittymislomake!A59="","",VLOOKUP(Liittymislomake!A59,tauluAsiointitiedot[],2,FALSE))</f>
        <v/>
      </c>
      <c r="P22">
        <f>IF(Liittymislomake!C59="",2,1)</f>
        <v>2</v>
      </c>
      <c r="Q22">
        <f>Liittymislomake!B59</f>
        <v>0</v>
      </c>
      <c r="R22" t="str">
        <f>IF(R23=0,"",Liittymislomake!C59)</f>
        <v/>
      </c>
      <c r="S22" t="str">
        <f>IF(S23=0,"",Liittymislomake!D59)</f>
        <v/>
      </c>
      <c r="T22" t="str">
        <f>IF(T23=0,"",Liittymislomake!E59)</f>
        <v/>
      </c>
    </row>
    <row r="23" spans="1:20" x14ac:dyDescent="0.35">
      <c r="A23">
        <v>21</v>
      </c>
      <c r="B23">
        <f>IF(ROW(B23)-2&lt;=Liittymislomake!$D$5,FIND(",",Liittymislomake!$C$3,C22+1),IF(ROW(B23)=Liittymislomake!$D$5,Liittymislomake!$D$4, 0))</f>
        <v>0</v>
      </c>
      <c r="C23">
        <f>IF(ROW(C23)-2&lt;=Liittymislomake!$D$5,FIND(",",Liittymislomake!$C$3,C22+2)+2,IF(ROW(C23)-2=Liittymislomake!$D$5,Liittymislomake!$D$4, 0))</f>
        <v>0</v>
      </c>
      <c r="D23">
        <f>IF(A23&lt;Liittymislomake!$D$5,B24-C23,IF(A23=Liittymislomake!$D$5,Liittymislomake!$D$4-C23+1,0))</f>
        <v>0</v>
      </c>
      <c r="F23" t="str">
        <f>Liittymislomake!A32</f>
        <v/>
      </c>
      <c r="G23" t="str">
        <f>IF(Liittymislomake!A32="","",VLOOKUP(Liittymislomake!A32,Alueet!$C$2:$D$293,2,FALSE))</f>
        <v/>
      </c>
      <c r="N23" s="1">
        <f>Liittymislomake!A60</f>
        <v>0</v>
      </c>
      <c r="O23" t="str">
        <f>IF(Liittymislomake!A60="","",VLOOKUP(Liittymislomake!A60,tauluAsiointitiedot[],2,FALSE))</f>
        <v/>
      </c>
      <c r="P23">
        <f>IF(Liittymislomake!C60="",2,1)</f>
        <v>2</v>
      </c>
      <c r="Q23">
        <f>Liittymislomake!B60</f>
        <v>0</v>
      </c>
      <c r="R23">
        <f>IF(R24=0,"",Liittymislomake!C60)</f>
        <v>0</v>
      </c>
      <c r="S23">
        <f>IF(S24=0,"",Liittymislomake!D60)</f>
        <v>0</v>
      </c>
      <c r="T23">
        <f>IF(T24=0,"",Liittymislomake!E60)</f>
        <v>0</v>
      </c>
    </row>
    <row r="24" spans="1:20" x14ac:dyDescent="0.35">
      <c r="A24">
        <v>22</v>
      </c>
      <c r="B24">
        <f>IF(ROW(B24)-2&lt;=Liittymislomake!$D$5,FIND(",",Liittymislomake!$C$3,C23+1),IF(ROW(B24)=Liittymislomake!$D$5,Liittymislomake!$D$4, 0))</f>
        <v>0</v>
      </c>
      <c r="C24">
        <f>IF(ROW(C24)-2&lt;=Liittymislomake!$D$5,FIND(",",Liittymislomake!$C$3,C23+2)+2,IF(ROW(C24)-2=Liittymislomake!$D$5,Liittymislomake!$D$4, 0))</f>
        <v>0</v>
      </c>
      <c r="D24">
        <f>IF(A24&lt;Liittymislomake!$D$5,B25-C24,IF(A24=Liittymislomake!$D$5,Liittymislomake!$D$4-C24+1,0))</f>
        <v>0</v>
      </c>
      <c r="F24" t="str">
        <f>Liittymislomake!A33</f>
        <v/>
      </c>
      <c r="G24" t="str">
        <f>IF(Liittymislomake!A33="","",VLOOKUP(Liittymislomake!A33,Alueet!$C$2:$D$293,2,FALSE))</f>
        <v/>
      </c>
      <c r="N24" s="1">
        <f>Liittymislomake!A61</f>
        <v>0</v>
      </c>
      <c r="O24" t="str">
        <f>IF(Liittymislomake!A61="","",VLOOKUP(Liittymislomake!A61,tauluAsiointitiedot[],2,FALSE))</f>
        <v/>
      </c>
      <c r="P24">
        <f>IF(Liittymislomake!C61="",2,1)</f>
        <v>2</v>
      </c>
      <c r="Q24">
        <f>Liittymislomake!B61</f>
        <v>0</v>
      </c>
      <c r="R24" t="str">
        <f>IF(R25=0,"",Liittymislomake!C61)</f>
        <v/>
      </c>
      <c r="S24" t="str">
        <f>IF(S25=0,"",Liittymislomake!D61)</f>
        <v/>
      </c>
      <c r="T24" t="str">
        <f>IF(T25=0,"",Liittymislomake!E61)</f>
        <v/>
      </c>
    </row>
    <row r="25" spans="1:20" x14ac:dyDescent="0.35">
      <c r="A25">
        <v>23</v>
      </c>
      <c r="B25">
        <f>IF(ROW(B25)-2&lt;=Liittymislomake!$D$5,FIND(",",Liittymislomake!$C$3,C24+1),IF(ROW(B25)=Liittymislomake!$D$5,Liittymislomake!$D$4, 0))</f>
        <v>0</v>
      </c>
      <c r="C25">
        <f>IF(ROW(C25)-2&lt;=Liittymislomake!$D$5,FIND(",",Liittymislomake!$C$3,C24+2)+2,IF(ROW(C25)-2=Liittymislomake!$D$5,Liittymislomake!$D$4, 0))</f>
        <v>0</v>
      </c>
      <c r="D25">
        <f>IF(A25&lt;Liittymislomake!$D$5,B26-C25,IF(A25=Liittymislomake!$D$5,Liittymislomake!$D$4-C25+1,0))</f>
        <v>0</v>
      </c>
      <c r="F25" t="str">
        <f>Liittymislomake!A34</f>
        <v/>
      </c>
      <c r="G25" t="str">
        <f>IF(Liittymislomake!A34="","",VLOOKUP(Liittymislomake!A34,Alueet!$C$2:$D$293,2,FALSE))</f>
        <v/>
      </c>
      <c r="N25" s="1">
        <f>Liittymislomake!A62</f>
        <v>0</v>
      </c>
      <c r="O25" t="str">
        <f>IF(Liittymislomake!A62="","",VLOOKUP(Liittymislomake!A62,tauluAsiointitiedot[],2,FALSE))</f>
        <v/>
      </c>
      <c r="P25">
        <f>IF(Liittymislomake!C62="",2,1)</f>
        <v>2</v>
      </c>
      <c r="Q25">
        <f>Liittymislomake!B62</f>
        <v>0</v>
      </c>
      <c r="R25">
        <f>IF(R26=0,"",Liittymislomake!C62)</f>
        <v>0</v>
      </c>
      <c r="S25">
        <f>IF(S26=0,"",Liittymislomake!D62)</f>
        <v>0</v>
      </c>
      <c r="T25">
        <f>IF(T26=0,"",Liittymislomake!E62)</f>
        <v>0</v>
      </c>
    </row>
    <row r="26" spans="1:20" x14ac:dyDescent="0.35">
      <c r="A26">
        <v>24</v>
      </c>
      <c r="B26">
        <f>IF(ROW(B26)-2&lt;=Liittymislomake!$D$5,FIND(",",Liittymislomake!$C$3,C25+1),IF(ROW(B26)=Liittymislomake!$D$5,Liittymislomake!$D$4, 0))</f>
        <v>0</v>
      </c>
      <c r="C26">
        <f>IF(ROW(C26)-2&lt;=Liittymislomake!$D$5,FIND(",",Liittymislomake!$C$3,C25+2)+2,IF(ROW(C26)-2=Liittymislomake!$D$5,Liittymislomake!$D$4, 0))</f>
        <v>0</v>
      </c>
      <c r="D26">
        <f>IF(A26&lt;Liittymislomake!$D$5,B27-C26,IF(A26=Liittymislomake!$D$5,Liittymislomake!$D$4-C26+1,0))</f>
        <v>0</v>
      </c>
      <c r="F26" t="str">
        <f>Liittymislomake!A35</f>
        <v/>
      </c>
      <c r="G26" t="str">
        <f>IF(Liittymislomake!A35="","",VLOOKUP(Liittymislomake!A35,Alueet!$C$2:$D$293,2,FALSE))</f>
        <v/>
      </c>
      <c r="N26" s="1">
        <f>Liittymislomake!A63</f>
        <v>0</v>
      </c>
      <c r="O26" t="str">
        <f>IF(Liittymislomake!A63="","",VLOOKUP(Liittymislomake!A63,tauluAsiointitiedot[],2,FALSE))</f>
        <v/>
      </c>
      <c r="P26">
        <f>IF(Liittymislomake!C63="",2,1)</f>
        <v>2</v>
      </c>
      <c r="Q26">
        <f>Liittymislomake!B63</f>
        <v>0</v>
      </c>
      <c r="R26" t="str">
        <f>IF(R27=0,"",Liittymislomake!C63)</f>
        <v/>
      </c>
      <c r="S26" t="str">
        <f>IF(S27=0,"",Liittymislomake!D63)</f>
        <v/>
      </c>
      <c r="T26" t="str">
        <f>IF(T27=0,"",Liittymislomake!E63)</f>
        <v/>
      </c>
    </row>
    <row r="27" spans="1:20" x14ac:dyDescent="0.35">
      <c r="A27">
        <v>25</v>
      </c>
      <c r="B27">
        <f>IF(ROW(B27)-2&lt;=Liittymislomake!$D$5,FIND(",",Liittymislomake!$C$3,C26+1),IF(ROW(B27)=Liittymislomake!$D$5,Liittymislomake!$D$4, 0))</f>
        <v>0</v>
      </c>
      <c r="C27">
        <f>IF(ROW(C27)-2&lt;=Liittymislomake!$D$5,FIND(",",Liittymislomake!$C$3,C26+2)+2,IF(ROW(C27)-2=Liittymislomake!$D$5,Liittymislomake!$D$4, 0))</f>
        <v>0</v>
      </c>
      <c r="D27">
        <f>IF(A27&lt;Liittymislomake!$D$5,B28-C27,IF(A27=Liittymislomake!$D$5,Liittymislomake!$D$4-C27+1,0))</f>
        <v>0</v>
      </c>
      <c r="F27" t="str">
        <f>Liittymislomake!A36</f>
        <v/>
      </c>
      <c r="G27" t="str">
        <f>IF(Liittymislomake!A36="","",VLOOKUP(Liittymislomake!A36,Alueet!$C$2:$D$293,2,FALSE))</f>
        <v/>
      </c>
      <c r="N27" s="1">
        <f>Liittymislomake!A64</f>
        <v>0</v>
      </c>
      <c r="O27" t="str">
        <f>IF(Liittymislomake!A64="","",VLOOKUP(Liittymislomake!A64,tauluAsiointitiedot[],2,FALSE))</f>
        <v/>
      </c>
      <c r="P27">
        <f>IF(Liittymislomake!C64="",2,1)</f>
        <v>2</v>
      </c>
      <c r="Q27">
        <f>Liittymislomake!B64</f>
        <v>0</v>
      </c>
      <c r="R27">
        <f>IF(R28=0,"",Liittymislomake!C64)</f>
        <v>0</v>
      </c>
      <c r="S27">
        <f>IF(S28=0,"",Liittymislomake!D64)</f>
        <v>0</v>
      </c>
      <c r="T27">
        <f>IF(T28=0,"",Liittymislomake!E64)</f>
        <v>0</v>
      </c>
    </row>
    <row r="28" spans="1:20" x14ac:dyDescent="0.35">
      <c r="A28">
        <v>26</v>
      </c>
      <c r="B28">
        <f>IF(ROW(B28)-2&lt;=Liittymislomake!$D$5,FIND(",",Liittymislomake!$C$3,C27+1),IF(ROW(B28)=Liittymislomake!$D$5,Liittymislomake!$D$4, 0))</f>
        <v>0</v>
      </c>
      <c r="C28">
        <f>IF(ROW(C28)-2&lt;=Liittymislomake!$D$5,FIND(",",Liittymislomake!$C$3,C27+2)+2,IF(ROW(C28)-2=Liittymislomake!$D$5,Liittymislomake!$D$4, 0))</f>
        <v>0</v>
      </c>
      <c r="D28">
        <f>IF(A28&lt;Liittymislomake!$D$5,B29-C28,IF(A28=Liittymislomake!$D$5,Liittymislomake!$D$4-C28+1,0))</f>
        <v>0</v>
      </c>
      <c r="F28" t="str">
        <f>Liittymislomake!B12</f>
        <v/>
      </c>
      <c r="G28" t="str">
        <f>IF(Liittymislomake!B12="","",VLOOKUP(Liittymislomake!B12,Alueet!$C$2:$D$293,2,FALSE))</f>
        <v/>
      </c>
      <c r="N28" s="1">
        <f>Liittymislomake!A65</f>
        <v>0</v>
      </c>
      <c r="O28" t="str">
        <f>IF(Liittymislomake!A65="","",VLOOKUP(Liittymislomake!A65,tauluAsiointitiedot[],2,FALSE))</f>
        <v/>
      </c>
      <c r="P28">
        <f>IF(Liittymislomake!C65="",2,1)</f>
        <v>2</v>
      </c>
      <c r="Q28">
        <f>Liittymislomake!B65</f>
        <v>0</v>
      </c>
      <c r="R28" t="str">
        <f>IF(R29=0,"",Liittymislomake!C65)</f>
        <v/>
      </c>
      <c r="S28" t="str">
        <f>IF(S29=0,"",Liittymislomake!D65)</f>
        <v/>
      </c>
      <c r="T28" t="str">
        <f>IF(T29=0,"",Liittymislomake!E65)</f>
        <v/>
      </c>
    </row>
    <row r="29" spans="1:20" x14ac:dyDescent="0.35">
      <c r="A29">
        <v>27</v>
      </c>
      <c r="B29">
        <f>IF(ROW(B29)-2&lt;=Liittymislomake!$D$5,FIND(",",Liittymislomake!$C$3,C28+1),IF(ROW(B29)=Liittymislomake!$D$5,Liittymislomake!$D$4, 0))</f>
        <v>0</v>
      </c>
      <c r="C29">
        <f>IF(ROW(C29)-2&lt;=Liittymislomake!$D$5,FIND(",",Liittymislomake!$C$3,C28+2)+2,IF(ROW(C29)-2=Liittymislomake!$D$5,Liittymislomake!$D$4, 0))</f>
        <v>0</v>
      </c>
      <c r="D29">
        <f>IF(A29&lt;Liittymislomake!$D$5,B30-C29,IF(A29=Liittymislomake!$D$5,Liittymislomake!$D$4-C29+1,0))</f>
        <v>0</v>
      </c>
      <c r="F29" t="str">
        <f>Liittymislomake!B13</f>
        <v/>
      </c>
      <c r="G29" t="str">
        <f>IF(Liittymislomake!B13="","",VLOOKUP(Liittymislomake!B13,Alueet!$C$2:$D$293,2,FALSE))</f>
        <v/>
      </c>
      <c r="N29" s="1">
        <f>Liittymislomake!A66</f>
        <v>0</v>
      </c>
      <c r="O29" t="str">
        <f>IF(Liittymislomake!A66="","",VLOOKUP(Liittymislomake!A66,tauluAsiointitiedot[],2,FALSE))</f>
        <v/>
      </c>
      <c r="P29">
        <f>IF(Liittymislomake!C66="",2,1)</f>
        <v>2</v>
      </c>
      <c r="Q29">
        <f>Liittymislomake!B66</f>
        <v>0</v>
      </c>
      <c r="R29">
        <f>IF(R30=0,"",Liittymislomake!C66)</f>
        <v>0</v>
      </c>
      <c r="S29">
        <f>IF(S30=0,"",Liittymislomake!D66)</f>
        <v>0</v>
      </c>
      <c r="T29">
        <f>IF(T30=0,"",Liittymislomake!E66)</f>
        <v>0</v>
      </c>
    </row>
    <row r="30" spans="1:20" x14ac:dyDescent="0.35">
      <c r="A30">
        <v>28</v>
      </c>
      <c r="B30">
        <f>IF(ROW(B30)-2&lt;=Liittymislomake!$D$5,FIND(",",Liittymislomake!$C$3,C29+1),IF(ROW(B30)=Liittymislomake!$D$5,Liittymislomake!$D$4, 0))</f>
        <v>0</v>
      </c>
      <c r="C30">
        <f>IF(ROW(C30)-2&lt;=Liittymislomake!$D$5,FIND(",",Liittymislomake!$C$3,C29+2)+2,IF(ROW(C30)-2=Liittymislomake!$D$5,Liittymislomake!$D$4, 0))</f>
        <v>0</v>
      </c>
      <c r="D30">
        <f>IF(A30&lt;Liittymislomake!$D$5,B31-C30,IF(A30=Liittymislomake!$D$5,Liittymislomake!$D$4-C30+1,0))</f>
        <v>0</v>
      </c>
      <c r="F30" t="str">
        <f>Liittymislomake!B14</f>
        <v/>
      </c>
      <c r="G30" t="str">
        <f>IF(Liittymislomake!B14="","",VLOOKUP(Liittymislomake!B14,Alueet!$C$2:$D$293,2,FALSE))</f>
        <v/>
      </c>
      <c r="N30" s="1">
        <f>Liittymislomake!A67</f>
        <v>0</v>
      </c>
      <c r="O30" t="str">
        <f>IF(Liittymislomake!A67="","",VLOOKUP(Liittymislomake!A67,tauluAsiointitiedot[],2,FALSE))</f>
        <v/>
      </c>
      <c r="P30">
        <f>IF(Liittymislomake!C67="",2,1)</f>
        <v>2</v>
      </c>
      <c r="Q30">
        <f>Liittymislomake!B67</f>
        <v>0</v>
      </c>
      <c r="R30" t="str">
        <f>IF(R31=0,"",Liittymislomake!C67)</f>
        <v/>
      </c>
      <c r="S30" t="str">
        <f>IF(S31=0,"",Liittymislomake!D67)</f>
        <v/>
      </c>
      <c r="T30" t="str">
        <f>IF(T31=0,"",Liittymislomake!E67)</f>
        <v/>
      </c>
    </row>
    <row r="31" spans="1:20" x14ac:dyDescent="0.35">
      <c r="A31">
        <v>29</v>
      </c>
      <c r="B31">
        <f>IF(ROW(B31)-2&lt;=Liittymislomake!$D$5,FIND(",",Liittymislomake!$C$3,C30+1),IF(ROW(B31)=Liittymislomake!$D$5,Liittymislomake!$D$4, 0))</f>
        <v>0</v>
      </c>
      <c r="C31">
        <f>IF(ROW(C31)-2&lt;=Liittymislomake!$D$5,FIND(",",Liittymislomake!$C$3,C30+2)+2,IF(ROW(C31)-2=Liittymislomake!$D$5,Liittymislomake!$D$4, 0))</f>
        <v>0</v>
      </c>
      <c r="D31">
        <f>IF(A31&lt;Liittymislomake!$D$5,B32-C31,IF(A31=Liittymislomake!$D$5,Liittymislomake!$D$4-C31+1,0))</f>
        <v>0</v>
      </c>
      <c r="F31" t="str">
        <f>Liittymislomake!B15</f>
        <v/>
      </c>
      <c r="G31" t="str">
        <f>IF(Liittymislomake!B15="","",VLOOKUP(Liittymislomake!B15,Alueet!$C$2:$D$293,2,FALSE))</f>
        <v/>
      </c>
      <c r="N31" s="1">
        <f>Liittymislomake!A68</f>
        <v>0</v>
      </c>
      <c r="O31" t="str">
        <f>IF(Liittymislomake!A68="","",VLOOKUP(Liittymislomake!A68,tauluAsiointitiedot[],2,FALSE))</f>
        <v/>
      </c>
      <c r="P31">
        <f>IF(Liittymislomake!C68="",2,1)</f>
        <v>2</v>
      </c>
      <c r="Q31">
        <f>Liittymislomake!B68</f>
        <v>0</v>
      </c>
      <c r="R31">
        <f>IF(R32=0,"",Liittymislomake!C68)</f>
        <v>0</v>
      </c>
      <c r="S31">
        <f>IF(S32=0,"",Liittymislomake!D68)</f>
        <v>0</v>
      </c>
      <c r="T31">
        <f>IF(T32=0,"",Liittymislomake!E68)</f>
        <v>0</v>
      </c>
    </row>
    <row r="32" spans="1:20" x14ac:dyDescent="0.35">
      <c r="A32">
        <v>30</v>
      </c>
      <c r="B32">
        <f>IF(ROW(B32)-2&lt;=Liittymislomake!$D$5,FIND(",",Liittymislomake!$C$3,C31+1),IF(ROW(B32)=Liittymislomake!$D$5,Liittymislomake!$D$4, 0))</f>
        <v>0</v>
      </c>
      <c r="C32">
        <f>IF(ROW(C32)-2&lt;=Liittymislomake!$D$5,FIND(",",Liittymislomake!$C$3,C31+2)+2,IF(ROW(C32)-2=Liittymislomake!$D$5,Liittymislomake!$D$4, 0))</f>
        <v>0</v>
      </c>
      <c r="D32">
        <f>IF(A32&lt;Liittymislomake!$D$5,B33-C32,IF(A32=Liittymislomake!$D$5,Liittymislomake!$D$4-C32+1,0))</f>
        <v>0</v>
      </c>
      <c r="F32" t="str">
        <f>Liittymislomake!B16</f>
        <v/>
      </c>
      <c r="G32" t="str">
        <f>IF(Liittymislomake!B16="","",VLOOKUP(Liittymislomake!B16,Alueet!$C$2:$D$293,2,FALSE))</f>
        <v/>
      </c>
      <c r="N32" s="1">
        <f>Liittymislomake!A69</f>
        <v>0</v>
      </c>
      <c r="O32" t="str">
        <f>IF(Liittymislomake!A69="","",VLOOKUP(Liittymislomake!A69,tauluAsiointitiedot[],2,FALSE))</f>
        <v/>
      </c>
      <c r="P32">
        <f>IF(Liittymislomake!C69="",2,1)</f>
        <v>2</v>
      </c>
      <c r="Q32">
        <f>Liittymislomake!B69</f>
        <v>0</v>
      </c>
      <c r="R32" t="str">
        <f>IF(R33=0,"",Liittymislomake!C69)</f>
        <v/>
      </c>
      <c r="S32" t="str">
        <f>IF(S33=0,"",Liittymislomake!D69)</f>
        <v/>
      </c>
      <c r="T32" t="str">
        <f>IF(T33=0,"",Liittymislomake!E69)</f>
        <v/>
      </c>
    </row>
    <row r="33" spans="1:20" x14ac:dyDescent="0.35">
      <c r="A33">
        <v>31</v>
      </c>
      <c r="B33">
        <f>IF(ROW(B33)-2&lt;=Liittymislomake!$D$5,FIND(",",Liittymislomake!$C$3,C32+1),IF(ROW(B33)=Liittymislomake!$D$5,Liittymislomake!$D$4, 0))</f>
        <v>0</v>
      </c>
      <c r="C33">
        <f>IF(ROW(C33)-2&lt;=Liittymislomake!$D$5,FIND(",",Liittymislomake!$C$3,C32+2)+2,IF(ROW(C33)-2=Liittymislomake!$D$5,Liittymislomake!$D$4, 0))</f>
        <v>0</v>
      </c>
      <c r="D33">
        <f>IF(A33&lt;Liittymislomake!$D$5,B34-C33,IF(A33=Liittymislomake!$D$5,Liittymislomake!$D$4-C33+1,0))</f>
        <v>0</v>
      </c>
      <c r="F33" t="str">
        <f>Liittymislomake!B17</f>
        <v/>
      </c>
      <c r="G33" t="str">
        <f>IF(Liittymislomake!B17="","",VLOOKUP(Liittymislomake!B17,Alueet!$C$2:$D$293,2,FALSE))</f>
        <v/>
      </c>
      <c r="N33" s="1">
        <f>Liittymislomake!A70</f>
        <v>0</v>
      </c>
      <c r="O33" t="str">
        <f>IF(Liittymislomake!A70="","",VLOOKUP(Liittymislomake!A70,tauluAsiointitiedot[],2,FALSE))</f>
        <v/>
      </c>
      <c r="P33">
        <f>IF(Liittymislomake!C70="",2,1)</f>
        <v>2</v>
      </c>
      <c r="Q33">
        <f>Liittymislomake!B70</f>
        <v>0</v>
      </c>
      <c r="R33">
        <f>IF(R34=0,"",Liittymislomake!C70)</f>
        <v>0</v>
      </c>
      <c r="S33">
        <f>IF(S34=0,"",Liittymislomake!D70)</f>
        <v>0</v>
      </c>
      <c r="T33">
        <f>IF(T34=0,"",Liittymislomake!E70)</f>
        <v>0</v>
      </c>
    </row>
    <row r="34" spans="1:20" x14ac:dyDescent="0.35">
      <c r="A34">
        <v>32</v>
      </c>
      <c r="B34">
        <f>IF(ROW(B34)-2&lt;=Liittymislomake!$D$5,FIND(",",Liittymislomake!$C$3,C33+1),IF(ROW(B34)=Liittymislomake!$D$5,Liittymislomake!$D$4, 0))</f>
        <v>0</v>
      </c>
      <c r="C34">
        <f>IF(ROW(C34)-2&lt;=Liittymislomake!$D$5,FIND(",",Liittymislomake!$C$3,C33+2)+2,IF(ROW(C34)-2=Liittymislomake!$D$5,Liittymislomake!$D$4, 0))</f>
        <v>0</v>
      </c>
      <c r="D34">
        <f>IF(A34&lt;Liittymislomake!$D$5,B35-C34,IF(A34=Liittymislomake!$D$5,Liittymislomake!$D$4-C34+1,0))</f>
        <v>0</v>
      </c>
      <c r="F34" t="str">
        <f>Liittymislomake!B18</f>
        <v/>
      </c>
      <c r="G34" t="str">
        <f>IF(Liittymislomake!B18="","",VLOOKUP(Liittymislomake!B18,Alueet!$C$2:$D$293,2,FALSE))</f>
        <v/>
      </c>
      <c r="N34" s="1">
        <f>Liittymislomake!A71</f>
        <v>0</v>
      </c>
      <c r="O34" t="str">
        <f>IF(Liittymislomake!A71="","",VLOOKUP(Liittymislomake!A71,tauluAsiointitiedot[],2,FALSE))</f>
        <v/>
      </c>
      <c r="P34">
        <f>IF(Liittymislomake!C71="",2,1)</f>
        <v>2</v>
      </c>
      <c r="Q34">
        <f>Liittymislomake!B71</f>
        <v>0</v>
      </c>
      <c r="R34" t="str">
        <f>IF(R35=0,"",Liittymislomake!C71)</f>
        <v/>
      </c>
      <c r="S34" t="str">
        <f>IF(S35=0,"",Liittymislomake!D71)</f>
        <v/>
      </c>
      <c r="T34" t="str">
        <f>IF(T35=0,"",Liittymislomake!E71)</f>
        <v/>
      </c>
    </row>
    <row r="35" spans="1:20" x14ac:dyDescent="0.35">
      <c r="A35">
        <v>33</v>
      </c>
      <c r="B35">
        <f>IF(ROW(B35)-2&lt;=Liittymislomake!$D$5,FIND(",",Liittymislomake!$C$3,C34+1),IF(ROW(B35)=Liittymislomake!$D$5,Liittymislomake!$D$4, 0))</f>
        <v>0</v>
      </c>
      <c r="C35">
        <f>IF(ROW(C35)-2&lt;=Liittymislomake!$D$5,FIND(",",Liittymislomake!$C$3,C34+2)+2,IF(ROW(C35)-2=Liittymislomake!$D$5,Liittymislomake!$D$4, 0))</f>
        <v>0</v>
      </c>
      <c r="D35">
        <f>IF(A35&lt;Liittymislomake!$D$5,B36-C35,IF(A35=Liittymislomake!$D$5,Liittymislomake!$D$4-C35+1,0))</f>
        <v>0</v>
      </c>
      <c r="F35" t="str">
        <f>Liittymislomake!B19</f>
        <v/>
      </c>
      <c r="G35" t="str">
        <f>IF(Liittymislomake!B19="","",VLOOKUP(Liittymislomake!B19,Alueet!$C$2:$D$293,2,FALSE))</f>
        <v/>
      </c>
      <c r="N35" s="1">
        <f>Liittymislomake!A72</f>
        <v>0</v>
      </c>
      <c r="O35" t="str">
        <f>IF(Liittymislomake!A72="","",VLOOKUP(Liittymislomake!A72,tauluAsiointitiedot[],2,FALSE))</f>
        <v/>
      </c>
      <c r="P35">
        <f>IF(Liittymislomake!C72="",2,1)</f>
        <v>2</v>
      </c>
      <c r="Q35">
        <f>Liittymislomake!B72</f>
        <v>0</v>
      </c>
      <c r="R35">
        <f>IF(R36=0,"",Liittymislomake!C72)</f>
        <v>0</v>
      </c>
      <c r="S35">
        <f>IF(S36=0,"",Liittymislomake!D72)</f>
        <v>0</v>
      </c>
      <c r="T35">
        <f>IF(T36=0,"",Liittymislomake!E72)</f>
        <v>0</v>
      </c>
    </row>
    <row r="36" spans="1:20" x14ac:dyDescent="0.35">
      <c r="A36">
        <v>34</v>
      </c>
      <c r="B36">
        <f>IF(ROW(B36)-2&lt;=Liittymislomake!$D$5,FIND(",",Liittymislomake!$C$3,C35+1),IF(ROW(B36)=Liittymislomake!$D$5,Liittymislomake!$D$4, 0))</f>
        <v>0</v>
      </c>
      <c r="C36">
        <f>IF(ROW(C36)-2&lt;=Liittymislomake!$D$5,FIND(",",Liittymislomake!$C$3,C35+2)+2,IF(ROW(C36)-2=Liittymislomake!$D$5,Liittymislomake!$D$4, 0))</f>
        <v>0</v>
      </c>
      <c r="D36">
        <f>IF(A36&lt;Liittymislomake!$D$5,B37-C36,IF(A36=Liittymislomake!$D$5,Liittymislomake!$D$4-C36+1,0))</f>
        <v>0</v>
      </c>
      <c r="F36" t="str">
        <f>Liittymislomake!B20</f>
        <v/>
      </c>
      <c r="G36" t="str">
        <f>IF(Liittymislomake!B20="","",VLOOKUP(Liittymislomake!B20,Alueet!$C$2:$D$293,2,FALSE))</f>
        <v/>
      </c>
      <c r="N36" s="1">
        <f>Liittymislomake!A73</f>
        <v>0</v>
      </c>
      <c r="O36" t="str">
        <f>IF(Liittymislomake!A73="","",VLOOKUP(Liittymislomake!A73,tauluAsiointitiedot[],2,FALSE))</f>
        <v/>
      </c>
      <c r="P36">
        <f>IF(Liittymislomake!C73="",2,1)</f>
        <v>2</v>
      </c>
      <c r="Q36">
        <f>Liittymislomake!B73</f>
        <v>0</v>
      </c>
      <c r="R36" t="str">
        <f>IF(R37=0,"",Liittymislomake!C73)</f>
        <v/>
      </c>
      <c r="S36" t="str">
        <f>IF(S37=0,"",Liittymislomake!D73)</f>
        <v/>
      </c>
      <c r="T36" t="str">
        <f>IF(T37=0,"",Liittymislomake!E73)</f>
        <v/>
      </c>
    </row>
    <row r="37" spans="1:20" x14ac:dyDescent="0.35">
      <c r="A37">
        <v>35</v>
      </c>
      <c r="B37">
        <f>IF(ROW(B37)-2&lt;=Liittymislomake!$D$5,FIND(",",Liittymislomake!$C$3,C36+1),IF(ROW(B37)=Liittymislomake!$D$5,Liittymislomake!$D$4, 0))</f>
        <v>0</v>
      </c>
      <c r="C37">
        <f>IF(ROW(C37)-2&lt;=Liittymislomake!$D$5,FIND(",",Liittymislomake!$C$3,C36+2)+2,IF(ROW(C37)-2=Liittymislomake!$D$5,Liittymislomake!$D$4, 0))</f>
        <v>0</v>
      </c>
      <c r="D37">
        <f>IF(A37&lt;Liittymislomake!$D$5,B38-C37,IF(A37=Liittymislomake!$D$5,Liittymislomake!$D$4-C37+1,0))</f>
        <v>0</v>
      </c>
      <c r="F37" t="str">
        <f>Liittymislomake!B21</f>
        <v/>
      </c>
      <c r="G37" t="str">
        <f>IF(Liittymislomake!B21="","",VLOOKUP(Liittymislomake!B21,Alueet!$C$2:$D$293,2,FALSE))</f>
        <v/>
      </c>
      <c r="N37" s="1">
        <f>Liittymislomake!A74</f>
        <v>0</v>
      </c>
      <c r="O37" t="str">
        <f>IF(Liittymislomake!A74="","",VLOOKUP(Liittymislomake!A74,tauluAsiointitiedot[],2,FALSE))</f>
        <v/>
      </c>
      <c r="P37">
        <f>IF(Liittymislomake!C74="",2,1)</f>
        <v>2</v>
      </c>
      <c r="Q37">
        <f>Liittymislomake!B74</f>
        <v>0</v>
      </c>
      <c r="R37">
        <f>IF(R38=0,"",Liittymislomake!C74)</f>
        <v>0</v>
      </c>
      <c r="S37">
        <f>IF(S38=0,"",Liittymislomake!D74)</f>
        <v>0</v>
      </c>
      <c r="T37">
        <f>IF(T38=0,"",Liittymislomake!E74)</f>
        <v>0</v>
      </c>
    </row>
    <row r="38" spans="1:20" x14ac:dyDescent="0.35">
      <c r="A38">
        <v>36</v>
      </c>
      <c r="B38">
        <f>IF(ROW(B38)-2&lt;=Liittymislomake!$D$5,FIND(",",Liittymislomake!$C$3,C37+1),IF(ROW(B38)=Liittymislomake!$D$5,Liittymislomake!$D$4, 0))</f>
        <v>0</v>
      </c>
      <c r="C38">
        <f>IF(ROW(C38)-2&lt;=Liittymislomake!$D$5,FIND(",",Liittymislomake!$C$3,C37+2)+2,IF(ROW(C38)-2=Liittymislomake!$D$5,Liittymislomake!$D$4, 0))</f>
        <v>0</v>
      </c>
      <c r="D38">
        <f>IF(A38&lt;Liittymislomake!$D$5,B39-C38,IF(A38=Liittymislomake!$D$5,Liittymislomake!$D$4-C38+1,0))</f>
        <v>0</v>
      </c>
      <c r="F38" t="str">
        <f>Liittymislomake!B22</f>
        <v/>
      </c>
      <c r="G38" t="str">
        <f>IF(Liittymislomake!B22="","",VLOOKUP(Liittymislomake!B22,Alueet!$C$2:$D$293,2,FALSE))</f>
        <v/>
      </c>
      <c r="N38" s="1">
        <f>Liittymislomake!A75</f>
        <v>0</v>
      </c>
      <c r="O38" t="str">
        <f>IF(Liittymislomake!A75="","",VLOOKUP(Liittymislomake!A75,tauluAsiointitiedot[],2,FALSE))</f>
        <v/>
      </c>
      <c r="P38">
        <f>IF(Liittymislomake!C75="",2,1)</f>
        <v>2</v>
      </c>
      <c r="Q38">
        <f>Liittymislomake!B75</f>
        <v>0</v>
      </c>
      <c r="R38" t="str">
        <f>IF(R39=0,"",Liittymislomake!C75)</f>
        <v/>
      </c>
      <c r="S38" t="str">
        <f>IF(S39=0,"",Liittymislomake!D75)</f>
        <v/>
      </c>
      <c r="T38" t="str">
        <f>IF(T39=0,"",Liittymislomake!E75)</f>
        <v/>
      </c>
    </row>
    <row r="39" spans="1:20" x14ac:dyDescent="0.35">
      <c r="A39">
        <v>37</v>
      </c>
      <c r="B39">
        <f>IF(ROW(B39)-2&lt;=Liittymislomake!$D$5,FIND(",",Liittymislomake!$C$3,C38+1),IF(ROW(B39)=Liittymislomake!$D$5,Liittymislomake!$D$4, 0))</f>
        <v>0</v>
      </c>
      <c r="C39">
        <f>IF(ROW(C39)-2&lt;=Liittymislomake!$D$5,FIND(",",Liittymislomake!$C$3,C38+2)+2,IF(ROW(C39)-2=Liittymislomake!$D$5,Liittymislomake!$D$4, 0))</f>
        <v>0</v>
      </c>
      <c r="D39">
        <f>IF(A39&lt;Liittymislomake!$D$5,B40-C39,IF(A39=Liittymislomake!$D$5,Liittymislomake!$D$4-C39+1,0))</f>
        <v>0</v>
      </c>
      <c r="F39" t="str">
        <f>Liittymislomake!B23</f>
        <v/>
      </c>
      <c r="G39" t="str">
        <f>IF(Liittymislomake!B23="","",VLOOKUP(Liittymislomake!B23,Alueet!$C$2:$D$293,2,FALSE))</f>
        <v/>
      </c>
      <c r="N39" s="1">
        <f>Liittymislomake!A76</f>
        <v>0</v>
      </c>
      <c r="O39" t="str">
        <f>IF(Liittymislomake!A76="","",VLOOKUP(Liittymislomake!A76,tauluAsiointitiedot[],2,FALSE))</f>
        <v/>
      </c>
      <c r="P39">
        <f>IF(Liittymislomake!C76="",2,1)</f>
        <v>2</v>
      </c>
      <c r="Q39">
        <f>Liittymislomake!B76</f>
        <v>0</v>
      </c>
      <c r="R39">
        <f>IF(R40=0,"",Liittymislomake!C76)</f>
        <v>0</v>
      </c>
      <c r="S39">
        <f>IF(S40=0,"",Liittymislomake!D76)</f>
        <v>0</v>
      </c>
      <c r="T39">
        <f>IF(T40=0,"",Liittymislomake!E76)</f>
        <v>0</v>
      </c>
    </row>
    <row r="40" spans="1:20" x14ac:dyDescent="0.35">
      <c r="A40">
        <v>38</v>
      </c>
      <c r="B40">
        <f>IF(ROW(B40)-2&lt;=Liittymislomake!$D$5,FIND(",",Liittymislomake!$C$3,C39+1),IF(ROW(B40)=Liittymislomake!$D$5,Liittymislomake!$D$4, 0))</f>
        <v>0</v>
      </c>
      <c r="C40">
        <f>IF(ROW(C40)-2&lt;=Liittymislomake!$D$5,FIND(",",Liittymislomake!$C$3,C39+2)+2,IF(ROW(C40)-2=Liittymislomake!$D$5,Liittymislomake!$D$4, 0))</f>
        <v>0</v>
      </c>
      <c r="D40">
        <f>IF(A40&lt;Liittymislomake!$D$5,B41-C40,IF(A40=Liittymislomake!$D$5,Liittymislomake!$D$4-C40+1,0))</f>
        <v>0</v>
      </c>
      <c r="F40" t="str">
        <f>Liittymislomake!B24</f>
        <v/>
      </c>
      <c r="G40" t="str">
        <f>IF(Liittymislomake!B24="","",VLOOKUP(Liittymislomake!B24,Alueet!$C$2:$D$293,2,FALSE))</f>
        <v/>
      </c>
      <c r="N40" s="1">
        <f>Liittymislomake!A77</f>
        <v>0</v>
      </c>
      <c r="O40" t="str">
        <f>IF(Liittymislomake!A77="","",VLOOKUP(Liittymislomake!A77,tauluAsiointitiedot[],2,FALSE))</f>
        <v/>
      </c>
      <c r="P40">
        <f>IF(Liittymislomake!C77="",2,1)</f>
        <v>2</v>
      </c>
      <c r="Q40">
        <f>Liittymislomake!B77</f>
        <v>0</v>
      </c>
      <c r="R40" t="str">
        <f>IF(R41=0,"",Liittymislomake!C77)</f>
        <v/>
      </c>
      <c r="S40" t="str">
        <f>IF(S41=0,"",Liittymislomake!D77)</f>
        <v/>
      </c>
      <c r="T40" t="str">
        <f>IF(T41=0,"",Liittymislomake!E77)</f>
        <v/>
      </c>
    </row>
    <row r="41" spans="1:20" x14ac:dyDescent="0.35">
      <c r="A41">
        <v>39</v>
      </c>
      <c r="B41">
        <f>IF(ROW(B41)-2&lt;=Liittymislomake!$D$5,FIND(",",Liittymislomake!$C$3,C40+1),IF(ROW(B41)=Liittymislomake!$D$5,Liittymislomake!$D$4, 0))</f>
        <v>0</v>
      </c>
      <c r="C41">
        <f>IF(ROW(C41)-2&lt;=Liittymislomake!$D$5,FIND(",",Liittymislomake!$C$3,C40+2)+2,IF(ROW(C41)-2=Liittymislomake!$D$5,Liittymislomake!$D$4, 0))</f>
        <v>0</v>
      </c>
      <c r="D41">
        <f>IF(A41&lt;Liittymislomake!$D$5,B42-C41,IF(A41=Liittymislomake!$D$5,Liittymislomake!$D$4-C41+1,0))</f>
        <v>0</v>
      </c>
      <c r="F41" t="str">
        <f>Liittymislomake!B25</f>
        <v/>
      </c>
      <c r="G41" t="str">
        <f>IF(Liittymislomake!B25="","",VLOOKUP(Liittymislomake!B25,Alueet!$C$2:$D$293,2,FALSE))</f>
        <v/>
      </c>
      <c r="N41" s="1">
        <f>Liittymislomake!A78</f>
        <v>0</v>
      </c>
      <c r="O41" t="str">
        <f>IF(Liittymislomake!A78="","",VLOOKUP(Liittymislomake!A78,tauluAsiointitiedot[],2,FALSE))</f>
        <v/>
      </c>
      <c r="P41">
        <f>IF(Liittymislomake!C78="",2,1)</f>
        <v>2</v>
      </c>
      <c r="Q41">
        <f>Liittymislomake!B78</f>
        <v>0</v>
      </c>
      <c r="R41">
        <f>IF(R42=0,"",Liittymislomake!C78)</f>
        <v>0</v>
      </c>
      <c r="S41">
        <f>IF(S42=0,"",Liittymislomake!D78)</f>
        <v>0</v>
      </c>
      <c r="T41">
        <f>IF(T42=0,"",Liittymislomake!E78)</f>
        <v>0</v>
      </c>
    </row>
    <row r="42" spans="1:20" x14ac:dyDescent="0.35">
      <c r="A42">
        <v>40</v>
      </c>
      <c r="B42">
        <f>IF(ROW(B42)-2&lt;=Liittymislomake!$D$5,FIND(",",Liittymislomake!$C$3,C41+1),IF(ROW(B42)=Liittymislomake!$D$5,Liittymislomake!$D$4, 0))</f>
        <v>0</v>
      </c>
      <c r="C42">
        <f>IF(ROW(C42)-2&lt;=Liittymislomake!$D$5,FIND(",",Liittymislomake!$C$3,C41+2)+2,IF(ROW(C42)-2=Liittymislomake!$D$5,Liittymislomake!$D$4, 0))</f>
        <v>0</v>
      </c>
      <c r="D42">
        <f>IF(A42&lt;Liittymislomake!$D$5,B43-C42,IF(A42=Liittymislomake!$D$5,Liittymislomake!$D$4-C42+1,0))</f>
        <v>0</v>
      </c>
      <c r="F42" t="str">
        <f>Liittymislomake!B26</f>
        <v/>
      </c>
      <c r="G42" t="str">
        <f>IF(Liittymislomake!B26="","",VLOOKUP(Liittymislomake!B26,Alueet!$C$2:$D$293,2,FALSE))</f>
        <v/>
      </c>
      <c r="N42" s="1">
        <f>Liittymislomake!A79</f>
        <v>0</v>
      </c>
      <c r="O42" t="str">
        <f>IF(Liittymislomake!A79="","",VLOOKUP(Liittymislomake!A79,tauluAsiointitiedot[],2,FALSE))</f>
        <v/>
      </c>
      <c r="P42">
        <f>IF(Liittymislomake!C79="",2,1)</f>
        <v>2</v>
      </c>
      <c r="Q42">
        <f>Liittymislomake!B79</f>
        <v>0</v>
      </c>
      <c r="R42" t="str">
        <f>IF(R43=0,"",Liittymislomake!C79)</f>
        <v/>
      </c>
      <c r="S42" t="str">
        <f>IF(S43=0,"",Liittymislomake!D79)</f>
        <v/>
      </c>
      <c r="T42" t="str">
        <f>IF(T43=0,"",Liittymislomake!E79)</f>
        <v/>
      </c>
    </row>
    <row r="43" spans="1:20" x14ac:dyDescent="0.35">
      <c r="A43">
        <v>41</v>
      </c>
      <c r="B43">
        <f>IF(ROW(B43)-2&lt;=Liittymislomake!$D$5,FIND(",",Liittymislomake!$C$3,C42+1),IF(ROW(B43)=Liittymislomake!$D$5,Liittymislomake!$D$4, 0))</f>
        <v>0</v>
      </c>
      <c r="C43">
        <f>IF(ROW(C43)-2&lt;=Liittymislomake!$D$5,FIND(",",Liittymislomake!$C$3,C42+2)+2,IF(ROW(C43)-2=Liittymislomake!$D$5,Liittymislomake!$D$4, 0))</f>
        <v>0</v>
      </c>
      <c r="D43">
        <f>IF(A43&lt;Liittymislomake!$D$5,B44-C43,IF(A43=Liittymislomake!$D$5,Liittymislomake!$D$4-C43+1,0))</f>
        <v>0</v>
      </c>
      <c r="F43" t="str">
        <f>Liittymislomake!B27</f>
        <v/>
      </c>
      <c r="G43" t="str">
        <f>IF(Liittymislomake!B27="","",VLOOKUP(Liittymislomake!B27,Alueet!$C$2:$D$293,2,FALSE))</f>
        <v/>
      </c>
      <c r="N43" s="1">
        <f>Liittymislomake!A80</f>
        <v>0</v>
      </c>
      <c r="O43" t="str">
        <f>IF(Liittymislomake!A80="","",VLOOKUP(Liittymislomake!A80,tauluAsiointitiedot[],2,FALSE))</f>
        <v/>
      </c>
      <c r="P43">
        <f>IF(Liittymislomake!C80="",2,1)</f>
        <v>2</v>
      </c>
      <c r="Q43">
        <f>Liittymislomake!B80</f>
        <v>0</v>
      </c>
      <c r="R43">
        <f>IF(R44=0,"",Liittymislomake!C80)</f>
        <v>0</v>
      </c>
      <c r="S43">
        <f>IF(S44=0,"",Liittymislomake!D80)</f>
        <v>0</v>
      </c>
      <c r="T43">
        <f>IF(T44=0,"",Liittymislomake!E80)</f>
        <v>0</v>
      </c>
    </row>
    <row r="44" spans="1:20" x14ac:dyDescent="0.35">
      <c r="A44">
        <v>42</v>
      </c>
      <c r="B44">
        <f>IF(ROW(B44)-2&lt;=Liittymislomake!$D$5,FIND(",",Liittymislomake!$C$3,C43+1),IF(ROW(B44)=Liittymislomake!$D$5,Liittymislomake!$D$4, 0))</f>
        <v>0</v>
      </c>
      <c r="C44">
        <f>IF(ROW(C44)-2&lt;=Liittymislomake!$D$5,FIND(",",Liittymislomake!$C$3,C43+2)+2,IF(ROW(C44)-2=Liittymislomake!$D$5,Liittymislomake!$D$4, 0))</f>
        <v>0</v>
      </c>
      <c r="D44">
        <f>IF(A44&lt;Liittymislomake!$D$5,B45-C44,IF(A44=Liittymislomake!$D$5,Liittymislomake!$D$4-C44+1,0))</f>
        <v>0</v>
      </c>
      <c r="F44" t="str">
        <f>Liittymislomake!B28</f>
        <v/>
      </c>
      <c r="G44" t="str">
        <f>IF(Liittymislomake!B28="","",VLOOKUP(Liittymislomake!B28,Alueet!$C$2:$D$293,2,FALSE))</f>
        <v/>
      </c>
      <c r="N44" s="1">
        <f>Liittymislomake!A81</f>
        <v>0</v>
      </c>
      <c r="O44" t="str">
        <f>IF(Liittymislomake!A81="","",VLOOKUP(Liittymislomake!A81,tauluAsiointitiedot[],2,FALSE))</f>
        <v/>
      </c>
      <c r="P44">
        <f>IF(Liittymislomake!C81="",2,1)</f>
        <v>2</v>
      </c>
      <c r="Q44">
        <f>Liittymislomake!B81</f>
        <v>0</v>
      </c>
      <c r="R44" t="str">
        <f>IF(R45=0,"",Liittymislomake!C81)</f>
        <v/>
      </c>
      <c r="S44" t="str">
        <f>IF(S45=0,"",Liittymislomake!D81)</f>
        <v/>
      </c>
      <c r="T44" t="str">
        <f>IF(T45=0,"",Liittymislomake!E81)</f>
        <v/>
      </c>
    </row>
    <row r="45" spans="1:20" x14ac:dyDescent="0.35">
      <c r="A45">
        <v>43</v>
      </c>
      <c r="B45">
        <f>IF(ROW(B45)-2&lt;=Liittymislomake!$D$5,FIND(",",Liittymislomake!$C$3,C44+1),IF(ROW(B45)=Liittymislomake!$D$5,Liittymislomake!$D$4, 0))</f>
        <v>0</v>
      </c>
      <c r="C45">
        <f>IF(ROW(C45)-2&lt;=Liittymislomake!$D$5,FIND(",",Liittymislomake!$C$3,C44+2)+2,IF(ROW(C45)-2=Liittymislomake!$D$5,Liittymislomake!$D$4, 0))</f>
        <v>0</v>
      </c>
      <c r="D45">
        <f>IF(A45&lt;Liittymislomake!$D$5,B46-C45,IF(A45=Liittymislomake!$D$5,Liittymislomake!$D$4-C45+1,0))</f>
        <v>0</v>
      </c>
      <c r="F45" t="str">
        <f>Liittymislomake!B29</f>
        <v/>
      </c>
      <c r="G45" t="str">
        <f>IF(Liittymislomake!B29="","",VLOOKUP(Liittymislomake!B29,Alueet!$C$2:$D$293,2,FALSE))</f>
        <v/>
      </c>
      <c r="N45" s="1">
        <f>Liittymislomake!A82</f>
        <v>0</v>
      </c>
      <c r="O45" t="str">
        <f>IF(Liittymislomake!A82="","",VLOOKUP(Liittymislomake!A82,tauluAsiointitiedot[],2,FALSE))</f>
        <v/>
      </c>
      <c r="P45">
        <f>IF(Liittymislomake!C82="",2,1)</f>
        <v>2</v>
      </c>
      <c r="Q45">
        <f>Liittymislomake!B82</f>
        <v>0</v>
      </c>
      <c r="R45">
        <f>IF(R46=0,"",Liittymislomake!C82)</f>
        <v>0</v>
      </c>
      <c r="S45">
        <f>IF(S46=0,"",Liittymislomake!D82)</f>
        <v>0</v>
      </c>
      <c r="T45">
        <f>IF(T46=0,"",Liittymislomake!E82)</f>
        <v>0</v>
      </c>
    </row>
    <row r="46" spans="1:20" x14ac:dyDescent="0.35">
      <c r="A46">
        <v>44</v>
      </c>
      <c r="B46">
        <f>IF(ROW(B46)-2&lt;=Liittymislomake!$D$5,FIND(",",Liittymislomake!$C$3,C45+1),IF(ROW(B46)=Liittymislomake!$D$5,Liittymislomake!$D$4, 0))</f>
        <v>0</v>
      </c>
      <c r="C46">
        <f>IF(ROW(C46)-2&lt;=Liittymislomake!$D$5,FIND(",",Liittymislomake!$C$3,C45+2)+2,IF(ROW(C46)-2=Liittymislomake!$D$5,Liittymislomake!$D$4, 0))</f>
        <v>0</v>
      </c>
      <c r="D46">
        <f>IF(A46&lt;Liittymislomake!$D$5,B47-C46,IF(A46=Liittymislomake!$D$5,Liittymislomake!$D$4-C46+1,0))</f>
        <v>0</v>
      </c>
      <c r="F46" t="str">
        <f>Liittymislomake!B30</f>
        <v/>
      </c>
      <c r="G46" t="str">
        <f>IF(Liittymislomake!B30="","",VLOOKUP(Liittymislomake!B30,Alueet!$C$2:$D$293,2,FALSE))</f>
        <v/>
      </c>
      <c r="N46" s="1">
        <f>Liittymislomake!A83</f>
        <v>0</v>
      </c>
      <c r="O46" t="str">
        <f>IF(Liittymislomake!A83="","",VLOOKUP(Liittymislomake!A83,tauluAsiointitiedot[],2,FALSE))</f>
        <v/>
      </c>
      <c r="P46">
        <f>IF(Liittymislomake!C83="",2,1)</f>
        <v>2</v>
      </c>
      <c r="Q46">
        <f>Liittymislomake!B83</f>
        <v>0</v>
      </c>
      <c r="R46" t="str">
        <f>IF(R47=0,"",Liittymislomake!C83)</f>
        <v/>
      </c>
      <c r="S46" t="str">
        <f>IF(S47=0,"",Liittymislomake!D83)</f>
        <v/>
      </c>
      <c r="T46" t="str">
        <f>IF(T47=0,"",Liittymislomake!E83)</f>
        <v/>
      </c>
    </row>
    <row r="47" spans="1:20" x14ac:dyDescent="0.35">
      <c r="A47">
        <v>45</v>
      </c>
      <c r="B47">
        <f>IF(ROW(B47)-2&lt;=Liittymislomake!$D$5,FIND(",",Liittymislomake!$C$3,C46+1),IF(ROW(B47)=Liittymislomake!$D$5,Liittymislomake!$D$4, 0))</f>
        <v>0</v>
      </c>
      <c r="C47">
        <f>IF(ROW(C47)-2&lt;=Liittymislomake!$D$5,FIND(",",Liittymislomake!$C$3,C46+2)+2,IF(ROW(C47)-2=Liittymislomake!$D$5,Liittymislomake!$D$4, 0))</f>
        <v>0</v>
      </c>
      <c r="D47">
        <f>IF(A47&lt;Liittymislomake!$D$5,B48-C47,IF(A47=Liittymislomake!$D$5,Liittymislomake!$D$4-C47+1,0))</f>
        <v>0</v>
      </c>
      <c r="F47" t="str">
        <f>Liittymislomake!B31</f>
        <v/>
      </c>
      <c r="G47" t="str">
        <f>IF(Liittymislomake!B31="","",VLOOKUP(Liittymislomake!B31,Alueet!$C$2:$D$293,2,FALSE))</f>
        <v/>
      </c>
      <c r="N47" s="1">
        <f>Liittymislomake!A84</f>
        <v>0</v>
      </c>
      <c r="O47" t="str">
        <f>IF(Liittymislomake!A84="","",VLOOKUP(Liittymislomake!A84,tauluAsiointitiedot[],2,FALSE))</f>
        <v/>
      </c>
      <c r="P47">
        <f>IF(Liittymislomake!C84="",2,1)</f>
        <v>2</v>
      </c>
      <c r="Q47">
        <f>Liittymislomake!B84</f>
        <v>0</v>
      </c>
      <c r="R47">
        <f>IF(R48=0,"",Liittymislomake!C84)</f>
        <v>0</v>
      </c>
      <c r="S47">
        <f>IF(S48=0,"",Liittymislomake!D84)</f>
        <v>0</v>
      </c>
      <c r="T47">
        <f>IF(T48=0,"",Liittymislomake!E84)</f>
        <v>0</v>
      </c>
    </row>
    <row r="48" spans="1:20" x14ac:dyDescent="0.35">
      <c r="A48">
        <v>46</v>
      </c>
      <c r="B48">
        <f>IF(ROW(B48)-2&lt;=Liittymislomake!$D$5,FIND(",",Liittymislomake!$C$3,C47+1),IF(ROW(B48)=Liittymislomake!$D$5,Liittymislomake!$D$4, 0))</f>
        <v>0</v>
      </c>
      <c r="C48">
        <f>IF(ROW(C48)-2&lt;=Liittymislomake!$D$5,FIND(",",Liittymislomake!$C$3,C47+2)+2,IF(ROW(C48)-2=Liittymislomake!$D$5,Liittymislomake!$D$4, 0))</f>
        <v>0</v>
      </c>
      <c r="D48">
        <f>IF(A48&lt;Liittymislomake!$D$5,B49-C48,IF(A48=Liittymislomake!$D$5,Liittymislomake!$D$4-C48+1,0))</f>
        <v>0</v>
      </c>
      <c r="F48" t="str">
        <f>Liittymislomake!B32</f>
        <v/>
      </c>
      <c r="G48" t="str">
        <f>IF(Liittymislomake!B32="","",VLOOKUP(Liittymislomake!B32,Alueet!$C$2:$D$293,2,FALSE))</f>
        <v/>
      </c>
      <c r="N48" s="1">
        <f>Liittymislomake!A85</f>
        <v>0</v>
      </c>
      <c r="O48" t="str">
        <f>IF(Liittymislomake!A85="","",VLOOKUP(Liittymislomake!A85,tauluAsiointitiedot[],2,FALSE))</f>
        <v/>
      </c>
      <c r="P48">
        <f>IF(Liittymislomake!C85="",2,1)</f>
        <v>2</v>
      </c>
      <c r="Q48">
        <f>Liittymislomake!B85</f>
        <v>0</v>
      </c>
      <c r="R48" t="str">
        <f>IF(R49=0,"",Liittymislomake!C85)</f>
        <v/>
      </c>
      <c r="S48" t="str">
        <f>IF(S49=0,"",Liittymislomake!D85)</f>
        <v/>
      </c>
      <c r="T48" t="str">
        <f>IF(T49=0,"",Liittymislomake!E85)</f>
        <v/>
      </c>
    </row>
    <row r="49" spans="1:20" x14ac:dyDescent="0.35">
      <c r="A49">
        <v>47</v>
      </c>
      <c r="B49">
        <f>IF(ROW(B49)-2&lt;=Liittymislomake!$D$5,FIND(",",Liittymislomake!$C$3,C48+1),IF(ROW(B49)=Liittymislomake!$D$5,Liittymislomake!$D$4, 0))</f>
        <v>0</v>
      </c>
      <c r="C49">
        <f>IF(ROW(C49)-2&lt;=Liittymislomake!$D$5,FIND(",",Liittymislomake!$C$3,C48+2)+2,IF(ROW(C49)-2=Liittymislomake!$D$5,Liittymislomake!$D$4, 0))</f>
        <v>0</v>
      </c>
      <c r="D49">
        <f>IF(A49&lt;Liittymislomake!$D$5,B50-C49,IF(A49=Liittymislomake!$D$5,Liittymislomake!$D$4-C49+1,0))</f>
        <v>0</v>
      </c>
      <c r="F49" t="str">
        <f>Liittymislomake!B33</f>
        <v/>
      </c>
      <c r="G49" t="str">
        <f>IF(Liittymislomake!B33="","",VLOOKUP(Liittymislomake!B33,Alueet!$C$2:$D$293,2,FALSE))</f>
        <v/>
      </c>
      <c r="N49" s="1">
        <f>Liittymislomake!A86</f>
        <v>0</v>
      </c>
      <c r="O49" t="str">
        <f>IF(Liittymislomake!A86="","",VLOOKUP(Liittymislomake!A86,tauluAsiointitiedot[],2,FALSE))</f>
        <v/>
      </c>
      <c r="P49">
        <f>IF(Liittymislomake!C86="",2,1)</f>
        <v>2</v>
      </c>
      <c r="Q49">
        <f>Liittymislomake!B86</f>
        <v>0</v>
      </c>
      <c r="R49">
        <f>IF(R50=0,"",Liittymislomake!C86)</f>
        <v>0</v>
      </c>
      <c r="S49">
        <f>IF(S50=0,"",Liittymislomake!D86)</f>
        <v>0</v>
      </c>
      <c r="T49">
        <f>IF(T50=0,"",Liittymislomake!E86)</f>
        <v>0</v>
      </c>
    </row>
    <row r="50" spans="1:20" x14ac:dyDescent="0.35">
      <c r="A50">
        <v>48</v>
      </c>
      <c r="B50">
        <f>IF(ROW(B50)-2&lt;=Liittymislomake!$D$5,FIND(",",Liittymislomake!$C$3,C49+1),IF(ROW(B50)=Liittymislomake!$D$5,Liittymislomake!$D$4, 0))</f>
        <v>0</v>
      </c>
      <c r="C50">
        <f>IF(ROW(C50)-2&lt;=Liittymislomake!$D$5,FIND(",",Liittymislomake!$C$3,C49+2)+2,IF(ROW(C50)-2=Liittymislomake!$D$5,Liittymislomake!$D$4, 0))</f>
        <v>0</v>
      </c>
      <c r="D50">
        <f>IF(A50&lt;Liittymislomake!$D$5,B51-C50,IF(A50=Liittymislomake!$D$5,Liittymislomake!$D$4-C50+1,0))</f>
        <v>0</v>
      </c>
      <c r="F50" t="str">
        <f>Liittymislomake!B34</f>
        <v/>
      </c>
      <c r="G50" t="str">
        <f>IF(Liittymislomake!B34="","",VLOOKUP(Liittymislomake!B34,Alueet!$C$2:$D$293,2,FALSE))</f>
        <v/>
      </c>
      <c r="N50" s="1">
        <f>Liittymislomake!A87</f>
        <v>0</v>
      </c>
      <c r="O50" t="str">
        <f>IF(Liittymislomake!A87="","",VLOOKUP(Liittymislomake!A87,tauluAsiointitiedot[],2,FALSE))</f>
        <v/>
      </c>
      <c r="P50">
        <f>IF(Liittymislomake!C87="",2,1)</f>
        <v>2</v>
      </c>
      <c r="Q50">
        <f>Liittymislomake!B87</f>
        <v>0</v>
      </c>
      <c r="R50" t="str">
        <f>IF(R51=0,"",Liittymislomake!C87)</f>
        <v/>
      </c>
      <c r="S50" t="str">
        <f>IF(S51=0,"",Liittymislomake!D87)</f>
        <v/>
      </c>
      <c r="T50" t="str">
        <f>IF(T51=0,"",Liittymislomake!E87)</f>
        <v/>
      </c>
    </row>
    <row r="51" spans="1:20" x14ac:dyDescent="0.35">
      <c r="A51">
        <v>49</v>
      </c>
      <c r="B51">
        <f>IF(ROW(B51)-2&lt;=Liittymislomake!$D$5,FIND(",",Liittymislomake!$C$3,C50+1),IF(ROW(B51)=Liittymislomake!$D$5,Liittymislomake!$D$4, 0))</f>
        <v>0</v>
      </c>
      <c r="C51">
        <f>IF(ROW(C51)-2&lt;=Liittymislomake!$D$5,FIND(",",Liittymislomake!$C$3,C50+2)+2,IF(ROW(C51)-2=Liittymislomake!$D$5,Liittymislomake!$D$4, 0))</f>
        <v>0</v>
      </c>
      <c r="D51">
        <f>IF(A51&lt;Liittymislomake!$D$5,B52-C51,IF(A51=Liittymislomake!$D$5,Liittymislomake!$D$4-C51+1,0))</f>
        <v>0</v>
      </c>
      <c r="F51" t="str">
        <f>Liittymislomake!B35</f>
        <v/>
      </c>
      <c r="G51" t="str">
        <f>IF(Liittymislomake!B35="","",VLOOKUP(Liittymislomake!B35,Alueet!$C$2:$D$293,2,FALSE))</f>
        <v/>
      </c>
      <c r="N51" s="1">
        <f>Liittymislomake!A88</f>
        <v>0</v>
      </c>
      <c r="O51" t="str">
        <f>IF(Liittymislomake!A88="","",VLOOKUP(Liittymislomake!A88,tauluAsiointitiedot[],2,FALSE))</f>
        <v/>
      </c>
      <c r="P51">
        <f>IF(Liittymislomake!C88="",2,1)</f>
        <v>2</v>
      </c>
      <c r="Q51">
        <f>Liittymislomake!B88</f>
        <v>0</v>
      </c>
      <c r="R51">
        <f>IF(R52=0,"",Liittymislomake!C88)</f>
        <v>0</v>
      </c>
      <c r="S51">
        <f>IF(S52=0,"",Liittymislomake!D88)</f>
        <v>0</v>
      </c>
      <c r="T51">
        <f>IF(T52=0,"",Liittymislomake!E88)</f>
        <v>0</v>
      </c>
    </row>
    <row r="52" spans="1:20" x14ac:dyDescent="0.35">
      <c r="A52">
        <v>50</v>
      </c>
      <c r="B52">
        <f>IF(ROW(B52)-2&lt;=Liittymislomake!$D$5,FIND(",",Liittymislomake!$C$3,C51+1),IF(ROW(B52)=Liittymislomake!$D$5,Liittymislomake!$D$4, 0))</f>
        <v>0</v>
      </c>
      <c r="C52">
        <f>IF(ROW(C52)-2&lt;=Liittymislomake!$D$5,FIND(",",Liittymislomake!$C$3,C51+2)+2,IF(ROW(C52)-2=Liittymislomake!$D$5,Liittymislomake!$D$4, 0))</f>
        <v>0</v>
      </c>
      <c r="D52">
        <f>IF(A52&lt;Liittymislomake!$D$5,B53-C52,IF(A52=Liittymislomake!$D$5,Liittymislomake!$D$4-C52+1,0))</f>
        <v>0</v>
      </c>
      <c r="F52" t="str">
        <f>Liittymislomake!B36</f>
        <v/>
      </c>
      <c r="G52" t="str">
        <f>IF(Liittymislomake!B36="","",VLOOKUP(Liittymislomake!B36,Alueet!$C$2:$D$293,2,FALSE))</f>
        <v/>
      </c>
      <c r="N52" s="1">
        <f>Liittymislomake!A89</f>
        <v>0</v>
      </c>
      <c r="O52" t="str">
        <f>IF(Liittymislomake!A89="","",VLOOKUP(Liittymislomake!A89,tauluAsiointitiedot[],2,FALSE))</f>
        <v/>
      </c>
      <c r="P52">
        <f>IF(Liittymislomake!C89="",2,1)</f>
        <v>2</v>
      </c>
      <c r="Q52">
        <f>Liittymislomake!B89</f>
        <v>0</v>
      </c>
      <c r="R52" t="str">
        <f>IF(R53=0,"",Liittymislomake!C89)</f>
        <v/>
      </c>
      <c r="S52" t="str">
        <f>IF(S53=0,"",Liittymislomake!D89)</f>
        <v/>
      </c>
      <c r="T52" t="str">
        <f>IF(T53=0,"",Liittymislomake!E89)</f>
        <v/>
      </c>
    </row>
    <row r="53" spans="1:20" x14ac:dyDescent="0.35">
      <c r="A53">
        <v>51</v>
      </c>
      <c r="B53">
        <f>IF(ROW(B53)-2&lt;=Liittymislomake!$D$5,FIND(",",Liittymislomake!$C$3,C52+1),IF(ROW(B53)=Liittymislomake!$D$5,Liittymislomake!$D$4, 0))</f>
        <v>0</v>
      </c>
      <c r="C53">
        <f>IF(ROW(C53)-2&lt;=Liittymislomake!$D$5,FIND(",",Liittymislomake!$C$3,C52+2)+2,IF(ROW(C53)-2=Liittymislomake!$D$5,Liittymislomake!$D$4, 0))</f>
        <v>0</v>
      </c>
      <c r="D53">
        <f>IF(A53&lt;Liittymislomake!$D$5,B54-C53,IF(A53=Liittymislomake!$D$5,Liittymislomake!$D$4-C53+1,0))</f>
        <v>0</v>
      </c>
      <c r="F53" t="str">
        <f>Liittymislomake!C12</f>
        <v/>
      </c>
      <c r="G53" t="str">
        <f>IF(Liittymislomake!C12="","",VLOOKUP(Liittymislomake!C12,Alueet!$C$2:$D$293,2,FALSE))</f>
        <v/>
      </c>
      <c r="N53" s="1">
        <f>Liittymislomake!A90</f>
        <v>0</v>
      </c>
      <c r="O53" t="str">
        <f>IF(Liittymislomake!A90="","",VLOOKUP(Liittymislomake!A90,tauluAsiointitiedot[],2,FALSE))</f>
        <v/>
      </c>
      <c r="P53">
        <f>IF(Liittymislomake!C90="",2,1)</f>
        <v>2</v>
      </c>
      <c r="Q53">
        <f>Liittymislomake!B90</f>
        <v>0</v>
      </c>
      <c r="R53">
        <f>IF(R54=0,"",Liittymislomake!C90)</f>
        <v>0</v>
      </c>
      <c r="S53">
        <f>IF(S54=0,"",Liittymislomake!D90)</f>
        <v>0</v>
      </c>
      <c r="T53">
        <f>IF(T54=0,"",Liittymislomake!E90)</f>
        <v>0</v>
      </c>
    </row>
    <row r="54" spans="1:20" x14ac:dyDescent="0.35">
      <c r="A54">
        <v>52</v>
      </c>
      <c r="B54">
        <f>IF(ROW(B54)-2&lt;=Liittymislomake!$D$5,FIND(",",Liittymislomake!$C$3,C53+1),IF(ROW(B54)=Liittymislomake!$D$5,Liittymislomake!$D$4, 0))</f>
        <v>0</v>
      </c>
      <c r="C54">
        <f>IF(ROW(C54)-2&lt;=Liittymislomake!$D$5,FIND(",",Liittymislomake!$C$3,C53+2)+2,IF(ROW(C54)-2=Liittymislomake!$D$5,Liittymislomake!$D$4, 0))</f>
        <v>0</v>
      </c>
      <c r="D54">
        <f>IF(A54&lt;Liittymislomake!$D$5,B55-C54,IF(A54=Liittymislomake!$D$5,Liittymislomake!$D$4-C54+1,0))</f>
        <v>0</v>
      </c>
      <c r="F54" t="str">
        <f>Liittymislomake!C13</f>
        <v/>
      </c>
      <c r="G54" t="str">
        <f>IF(Liittymislomake!C13="","",VLOOKUP(Liittymislomake!C13,Alueet!$C$2:$D$293,2,FALSE))</f>
        <v/>
      </c>
      <c r="N54" s="1">
        <f>Liittymislomake!A91</f>
        <v>0</v>
      </c>
      <c r="O54" t="str">
        <f>IF(Liittymislomake!A91="","",VLOOKUP(Liittymislomake!A91,tauluAsiointitiedot[],2,FALSE))</f>
        <v/>
      </c>
      <c r="P54">
        <f>IF(Liittymislomake!C91="",2,1)</f>
        <v>2</v>
      </c>
      <c r="Q54">
        <f>Liittymislomake!B91</f>
        <v>0</v>
      </c>
      <c r="R54" t="str">
        <f>IF(R55=0,"",Liittymislomake!C91)</f>
        <v/>
      </c>
      <c r="S54" t="str">
        <f>IF(S55=0,"",Liittymislomake!D91)</f>
        <v/>
      </c>
      <c r="T54" t="str">
        <f>IF(T55=0,"",Liittymislomake!E91)</f>
        <v/>
      </c>
    </row>
    <row r="55" spans="1:20" x14ac:dyDescent="0.35">
      <c r="A55">
        <v>53</v>
      </c>
      <c r="B55">
        <f>IF(ROW(B55)-2&lt;=Liittymislomake!$D$5,FIND(",",Liittymislomake!$C$3,C54+1),IF(ROW(B55)=Liittymislomake!$D$5,Liittymislomake!$D$4, 0))</f>
        <v>0</v>
      </c>
      <c r="C55">
        <f>IF(ROW(C55)-2&lt;=Liittymislomake!$D$5,FIND(",",Liittymislomake!$C$3,C54+2)+2,IF(ROW(C55)-2=Liittymislomake!$D$5,Liittymislomake!$D$4, 0))</f>
        <v>0</v>
      </c>
      <c r="D55">
        <f>IF(A55&lt;Liittymislomake!$D$5,B56-C55,IF(A55=Liittymislomake!$D$5,Liittymislomake!$D$4-C55+1,0))</f>
        <v>0</v>
      </c>
      <c r="F55" t="str">
        <f>Liittymislomake!C14</f>
        <v/>
      </c>
      <c r="G55" t="str">
        <f>IF(Liittymislomake!C14="","",VLOOKUP(Liittymislomake!C14,Alueet!$C$2:$D$293,2,FALSE))</f>
        <v/>
      </c>
      <c r="N55" s="1">
        <f>Liittymislomake!A92</f>
        <v>0</v>
      </c>
      <c r="O55" t="str">
        <f>IF(Liittymislomake!A92="","",VLOOKUP(Liittymislomake!A92,tauluAsiointitiedot[],2,FALSE))</f>
        <v/>
      </c>
      <c r="P55">
        <f>IF(Liittymislomake!C92="",2,1)</f>
        <v>2</v>
      </c>
      <c r="Q55">
        <f>Liittymislomake!B92</f>
        <v>0</v>
      </c>
      <c r="R55">
        <f>IF(R56=0,"",Liittymislomake!C92)</f>
        <v>0</v>
      </c>
      <c r="S55">
        <f>IF(S56=0,"",Liittymislomake!D92)</f>
        <v>0</v>
      </c>
      <c r="T55">
        <f>IF(T56=0,"",Liittymislomake!E92)</f>
        <v>0</v>
      </c>
    </row>
    <row r="56" spans="1:20" x14ac:dyDescent="0.35">
      <c r="A56">
        <v>54</v>
      </c>
      <c r="B56">
        <f>IF(ROW(B56)-2&lt;=Liittymislomake!$D$5,FIND(",",Liittymislomake!$C$3,C55+1),IF(ROW(B56)=Liittymislomake!$D$5,Liittymislomake!$D$4, 0))</f>
        <v>0</v>
      </c>
      <c r="C56">
        <f>IF(ROW(C56)-2&lt;=Liittymislomake!$D$5,FIND(",",Liittymislomake!$C$3,C55+2)+2,IF(ROW(C56)-2=Liittymislomake!$D$5,Liittymislomake!$D$4, 0))</f>
        <v>0</v>
      </c>
      <c r="D56">
        <f>IF(A56&lt;Liittymislomake!$D$5,B57-C56,IF(A56=Liittymislomake!$D$5,Liittymislomake!$D$4-C56+1,0))</f>
        <v>0</v>
      </c>
      <c r="F56" t="str">
        <f>Liittymislomake!C15</f>
        <v/>
      </c>
      <c r="G56" t="str">
        <f>IF(Liittymislomake!C15="","",VLOOKUP(Liittymislomake!C15,Alueet!$C$2:$D$293,2,FALSE))</f>
        <v/>
      </c>
      <c r="N56" s="1">
        <f>Liittymislomake!A93</f>
        <v>0</v>
      </c>
      <c r="O56" t="str">
        <f>IF(Liittymislomake!A93="","",VLOOKUP(Liittymislomake!A93,tauluAsiointitiedot[],2,FALSE))</f>
        <v/>
      </c>
      <c r="P56">
        <f>IF(Liittymislomake!C93="",2,1)</f>
        <v>2</v>
      </c>
      <c r="Q56">
        <f>Liittymislomake!B93</f>
        <v>0</v>
      </c>
      <c r="R56" t="str">
        <f>IF(R57=0,"",Liittymislomake!C93)</f>
        <v/>
      </c>
      <c r="S56" t="str">
        <f>IF(S57=0,"",Liittymislomake!D93)</f>
        <v/>
      </c>
      <c r="T56" t="str">
        <f>IF(T57=0,"",Liittymislomake!E93)</f>
        <v/>
      </c>
    </row>
    <row r="57" spans="1:20" x14ac:dyDescent="0.35">
      <c r="A57">
        <v>55</v>
      </c>
      <c r="B57">
        <f>IF(ROW(B57)-2&lt;=Liittymislomake!$D$5,FIND(",",Liittymislomake!$C$3,C56+1),IF(ROW(B57)=Liittymislomake!$D$5,Liittymislomake!$D$4, 0))</f>
        <v>0</v>
      </c>
      <c r="C57">
        <f>IF(ROW(C57)-2&lt;=Liittymislomake!$D$5,FIND(",",Liittymislomake!$C$3,C56+2)+2,IF(ROW(C57)-2=Liittymislomake!$D$5,Liittymislomake!$D$4, 0))</f>
        <v>0</v>
      </c>
      <c r="D57">
        <f>IF(A57&lt;Liittymislomake!$D$5,B58-C57,IF(A57=Liittymislomake!$D$5,Liittymislomake!$D$4-C57+1,0))</f>
        <v>0</v>
      </c>
      <c r="F57" t="str">
        <f>Liittymislomake!C16</f>
        <v/>
      </c>
      <c r="G57" t="str">
        <f>IF(Liittymislomake!C16="","",VLOOKUP(Liittymislomake!C16,Alueet!$C$2:$D$293,2,FALSE))</f>
        <v/>
      </c>
      <c r="N57" s="1">
        <f>Liittymislomake!A94</f>
        <v>0</v>
      </c>
      <c r="O57" t="str">
        <f>IF(Liittymislomake!A94="","",VLOOKUP(Liittymislomake!A94,tauluAsiointitiedot[],2,FALSE))</f>
        <v/>
      </c>
      <c r="P57">
        <f>IF(Liittymislomake!C94="",2,1)</f>
        <v>2</v>
      </c>
      <c r="Q57">
        <f>Liittymislomake!B94</f>
        <v>0</v>
      </c>
      <c r="R57">
        <f>IF(R58=0,"",Liittymislomake!C94)</f>
        <v>0</v>
      </c>
      <c r="S57">
        <f>IF(S58=0,"",Liittymislomake!D94)</f>
        <v>0</v>
      </c>
      <c r="T57">
        <f>IF(T58=0,"",Liittymislomake!E94)</f>
        <v>0</v>
      </c>
    </row>
    <row r="58" spans="1:20" x14ac:dyDescent="0.35">
      <c r="A58">
        <v>56</v>
      </c>
      <c r="B58">
        <f>IF(ROW(B58)-2&lt;=Liittymislomake!$D$5,FIND(",",Liittymislomake!$C$3,C57+1),IF(ROW(B58)=Liittymislomake!$D$5,Liittymislomake!$D$4, 0))</f>
        <v>0</v>
      </c>
      <c r="C58">
        <f>IF(ROW(C58)-2&lt;=Liittymislomake!$D$5,FIND(",",Liittymislomake!$C$3,C57+2)+2,IF(ROW(C58)-2=Liittymislomake!$D$5,Liittymislomake!$D$4, 0))</f>
        <v>0</v>
      </c>
      <c r="D58">
        <f>IF(A58&lt;Liittymislomake!$D$5,B59-C58,IF(A58=Liittymislomake!$D$5,Liittymislomake!$D$4-C58+1,0))</f>
        <v>0</v>
      </c>
      <c r="F58" t="str">
        <f>Liittymislomake!C17</f>
        <v/>
      </c>
      <c r="G58" t="str">
        <f>IF(Liittymislomake!C17="","",VLOOKUP(Liittymislomake!C17,Alueet!$C$2:$D$293,2,FALSE))</f>
        <v/>
      </c>
      <c r="N58" s="1">
        <f>Liittymislomake!A95</f>
        <v>0</v>
      </c>
      <c r="O58" t="str">
        <f>IF(Liittymislomake!A95="","",VLOOKUP(Liittymislomake!A95,tauluAsiointitiedot[],2,FALSE))</f>
        <v/>
      </c>
      <c r="P58">
        <f>IF(Liittymislomake!C95="",2,1)</f>
        <v>2</v>
      </c>
      <c r="Q58">
        <f>Liittymislomake!B95</f>
        <v>0</v>
      </c>
      <c r="R58" t="str">
        <f>IF(R59=0,"",Liittymislomake!C95)</f>
        <v/>
      </c>
      <c r="S58" t="str">
        <f>IF(S59=0,"",Liittymislomake!D95)</f>
        <v/>
      </c>
      <c r="T58" t="str">
        <f>IF(T59=0,"",Liittymislomake!E95)</f>
        <v/>
      </c>
    </row>
    <row r="59" spans="1:20" x14ac:dyDescent="0.35">
      <c r="A59">
        <v>57</v>
      </c>
      <c r="B59">
        <f>IF(ROW(B59)-2&lt;=Liittymislomake!$D$5,FIND(",",Liittymislomake!$C$3,C58+1),IF(ROW(B59)=Liittymislomake!$D$5,Liittymislomake!$D$4, 0))</f>
        <v>0</v>
      </c>
      <c r="C59">
        <f>IF(ROW(C59)-2&lt;=Liittymislomake!$D$5,FIND(",",Liittymislomake!$C$3,C58+2)+2,IF(ROW(C59)-2=Liittymislomake!$D$5,Liittymislomake!$D$4, 0))</f>
        <v>0</v>
      </c>
      <c r="D59">
        <f>IF(A59&lt;Liittymislomake!$D$5,B60-C59,IF(A59=Liittymislomake!$D$5,Liittymislomake!$D$4-C59+1,0))</f>
        <v>0</v>
      </c>
      <c r="F59" t="str">
        <f>Liittymislomake!C18</f>
        <v/>
      </c>
      <c r="G59" t="str">
        <f>IF(Liittymislomake!C18="","",VLOOKUP(Liittymislomake!C18,Alueet!$C$2:$D$293,2,FALSE))</f>
        <v/>
      </c>
      <c r="N59" s="1">
        <f>Liittymislomake!A96</f>
        <v>0</v>
      </c>
      <c r="O59" t="str">
        <f>IF(Liittymislomake!A96="","",VLOOKUP(Liittymislomake!A96,tauluAsiointitiedot[],2,FALSE))</f>
        <v/>
      </c>
      <c r="P59">
        <f>IF(Liittymislomake!C96="",2,1)</f>
        <v>2</v>
      </c>
      <c r="Q59">
        <f>Liittymislomake!B96</f>
        <v>0</v>
      </c>
      <c r="R59">
        <f>IF(R60=0,"",Liittymislomake!C96)</f>
        <v>0</v>
      </c>
      <c r="S59">
        <f>IF(S60=0,"",Liittymislomake!D96)</f>
        <v>0</v>
      </c>
      <c r="T59">
        <f>IF(T60=0,"",Liittymislomake!E96)</f>
        <v>0</v>
      </c>
    </row>
    <row r="60" spans="1:20" x14ac:dyDescent="0.35">
      <c r="A60">
        <v>58</v>
      </c>
      <c r="B60">
        <f>IF(ROW(B60)-2&lt;=Liittymislomake!$D$5,FIND(",",Liittymislomake!$C$3,C59+1),IF(ROW(B60)=Liittymislomake!$D$5,Liittymislomake!$D$4, 0))</f>
        <v>0</v>
      </c>
      <c r="C60">
        <f>IF(ROW(C60)-2&lt;=Liittymislomake!$D$5,FIND(",",Liittymislomake!$C$3,C59+2)+2,IF(ROW(C60)-2=Liittymislomake!$D$5,Liittymislomake!$D$4, 0))</f>
        <v>0</v>
      </c>
      <c r="D60">
        <f>IF(A60&lt;Liittymislomake!$D$5,B61-C60,IF(A60=Liittymislomake!$D$5,Liittymislomake!$D$4-C60+1,0))</f>
        <v>0</v>
      </c>
      <c r="F60" t="str">
        <f>Liittymislomake!C19</f>
        <v/>
      </c>
      <c r="G60" t="str">
        <f>IF(Liittymislomake!C19="","",VLOOKUP(Liittymislomake!C19,Alueet!$C$2:$D$293,2,FALSE))</f>
        <v/>
      </c>
      <c r="N60" s="1">
        <f>Liittymislomake!A97</f>
        <v>0</v>
      </c>
      <c r="O60" t="str">
        <f>IF(Liittymislomake!A97="","",VLOOKUP(Liittymislomake!A97,tauluAsiointitiedot[],2,FALSE))</f>
        <v/>
      </c>
      <c r="P60">
        <f>IF(Liittymislomake!C97="",2,1)</f>
        <v>2</v>
      </c>
      <c r="Q60">
        <f>Liittymislomake!B97</f>
        <v>0</v>
      </c>
      <c r="R60" t="str">
        <f>IF(R61=0,"",Liittymislomake!C97)</f>
        <v/>
      </c>
      <c r="S60" t="str">
        <f>IF(S61=0,"",Liittymislomake!D97)</f>
        <v/>
      </c>
      <c r="T60" t="str">
        <f>IF(T61=0,"",Liittymislomake!E97)</f>
        <v/>
      </c>
    </row>
    <row r="61" spans="1:20" x14ac:dyDescent="0.35">
      <c r="A61">
        <v>59</v>
      </c>
      <c r="B61">
        <f>IF(ROW(B61)-2&lt;=Liittymislomake!$D$5,FIND(",",Liittymislomake!$C$3,C60+1),IF(ROW(B61)=Liittymislomake!$D$5,Liittymislomake!$D$4, 0))</f>
        <v>0</v>
      </c>
      <c r="C61">
        <f>IF(ROW(C61)-2&lt;=Liittymislomake!$D$5,FIND(",",Liittymislomake!$C$3,C60+2)+2,IF(ROW(C61)-2=Liittymislomake!$D$5,Liittymislomake!$D$4, 0))</f>
        <v>0</v>
      </c>
      <c r="D61">
        <f>IF(A61&lt;Liittymislomake!$D$5,B62-C61,IF(A61=Liittymislomake!$D$5,Liittymislomake!$D$4-C61+1,0))</f>
        <v>0</v>
      </c>
      <c r="F61" t="str">
        <f>Liittymislomake!C20</f>
        <v/>
      </c>
      <c r="G61" t="str">
        <f>IF(Liittymislomake!C20="","",VLOOKUP(Liittymislomake!C20,Alueet!$C$2:$D$293,2,FALSE))</f>
        <v/>
      </c>
      <c r="N61" s="1">
        <f>Liittymislomake!A98</f>
        <v>0</v>
      </c>
      <c r="O61" t="str">
        <f>IF(Liittymislomake!A98="","",VLOOKUP(Liittymislomake!A98,tauluAsiointitiedot[],2,FALSE))</f>
        <v/>
      </c>
      <c r="P61">
        <f>IF(Liittymislomake!C98="",2,1)</f>
        <v>2</v>
      </c>
      <c r="Q61">
        <f>Liittymislomake!B98</f>
        <v>0</v>
      </c>
      <c r="R61">
        <f>IF(R62=0,"",Liittymislomake!C98)</f>
        <v>0</v>
      </c>
      <c r="S61">
        <f>IF(S62=0,"",Liittymislomake!D98)</f>
        <v>0</v>
      </c>
      <c r="T61">
        <f>IF(T62=0,"",Liittymislomake!E98)</f>
        <v>0</v>
      </c>
    </row>
    <row r="62" spans="1:20" x14ac:dyDescent="0.35">
      <c r="A62">
        <v>60</v>
      </c>
      <c r="B62">
        <f>IF(ROW(B62)-2&lt;=Liittymislomake!$D$5,FIND(",",Liittymislomake!$C$3,C61+1),IF(ROW(B62)=Liittymislomake!$D$5,Liittymislomake!$D$4, 0))</f>
        <v>0</v>
      </c>
      <c r="C62">
        <f>IF(ROW(C62)-2&lt;=Liittymislomake!$D$5,FIND(",",Liittymislomake!$C$3,C61+2)+2,IF(ROW(C62)-2=Liittymislomake!$D$5,Liittymislomake!$D$4, 0))</f>
        <v>0</v>
      </c>
      <c r="D62">
        <f>IF(A62&lt;Liittymislomake!$D$5,B63-C62,IF(A62=Liittymislomake!$D$5,Liittymislomake!$D$4-C62+1,0))</f>
        <v>0</v>
      </c>
      <c r="F62" t="str">
        <f>Liittymislomake!C21</f>
        <v/>
      </c>
      <c r="G62" t="str">
        <f>IF(Liittymislomake!C21="","",VLOOKUP(Liittymislomake!C21,Alueet!$C$2:$D$293,2,FALSE))</f>
        <v/>
      </c>
      <c r="N62" s="1">
        <f>Liittymislomake!A99</f>
        <v>0</v>
      </c>
      <c r="O62" t="str">
        <f>IF(Liittymislomake!A99="","",VLOOKUP(Liittymislomake!A99,tauluAsiointitiedot[],2,FALSE))</f>
        <v/>
      </c>
      <c r="P62">
        <f>IF(Liittymislomake!C99="",2,1)</f>
        <v>2</v>
      </c>
      <c r="Q62">
        <f>Liittymislomake!B99</f>
        <v>0</v>
      </c>
      <c r="R62" t="str">
        <f>IF(R63=0,"",Liittymislomake!C99)</f>
        <v/>
      </c>
      <c r="S62" t="str">
        <f>IF(S63=0,"",Liittymislomake!D99)</f>
        <v/>
      </c>
      <c r="T62" t="str">
        <f>IF(T63=0,"",Liittymislomake!E99)</f>
        <v/>
      </c>
    </row>
    <row r="63" spans="1:20" x14ac:dyDescent="0.35">
      <c r="A63">
        <v>61</v>
      </c>
      <c r="B63">
        <f>IF(ROW(B63)-2&lt;=Liittymislomake!$D$5,FIND(",",Liittymislomake!$C$3,C62+1),IF(ROW(B63)=Liittymislomake!$D$5,Liittymislomake!$D$4, 0))</f>
        <v>0</v>
      </c>
      <c r="C63">
        <f>IF(ROW(C63)-2&lt;=Liittymislomake!$D$5,FIND(",",Liittymislomake!$C$3,C62+2)+2,IF(ROW(C63)-2=Liittymislomake!$D$5,Liittymislomake!$D$4, 0))</f>
        <v>0</v>
      </c>
      <c r="D63">
        <f>IF(A63&lt;Liittymislomake!$D$5,B64-C63,IF(A63=Liittymislomake!$D$5,Liittymislomake!$D$4-C63+1,0))</f>
        <v>0</v>
      </c>
      <c r="F63" t="str">
        <f>Liittymislomake!C22</f>
        <v/>
      </c>
      <c r="G63" t="str">
        <f>IF(Liittymislomake!C22="","",VLOOKUP(Liittymislomake!C22,Alueet!$C$2:$D$293,2,FALSE))</f>
        <v/>
      </c>
      <c r="N63" s="1">
        <f>Liittymislomake!A100</f>
        <v>0</v>
      </c>
      <c r="O63" t="str">
        <f>IF(Liittymislomake!A100="","",VLOOKUP(Liittymislomake!A100,tauluAsiointitiedot[],2,FALSE))</f>
        <v/>
      </c>
      <c r="P63">
        <f>IF(Liittymislomake!C100="",2,1)</f>
        <v>2</v>
      </c>
      <c r="Q63">
        <f>Liittymislomake!B100</f>
        <v>0</v>
      </c>
      <c r="R63">
        <f>IF(R64=0,"",Liittymislomake!C100)</f>
        <v>0</v>
      </c>
      <c r="S63">
        <f>IF(S64=0,"",Liittymislomake!D100)</f>
        <v>0</v>
      </c>
      <c r="T63">
        <f>IF(T64=0,"",Liittymislomake!E100)</f>
        <v>0</v>
      </c>
    </row>
    <row r="64" spans="1:20" x14ac:dyDescent="0.35">
      <c r="A64">
        <v>62</v>
      </c>
      <c r="B64">
        <f>IF(ROW(B64)-2&lt;=Liittymislomake!$D$5,FIND(",",Liittymislomake!$C$3,C63+1),IF(ROW(B64)=Liittymislomake!$D$5,Liittymislomake!$D$4, 0))</f>
        <v>0</v>
      </c>
      <c r="C64">
        <f>IF(ROW(C64)-2&lt;=Liittymislomake!$D$5,FIND(",",Liittymislomake!$C$3,C63+2)+2,IF(ROW(C64)-2=Liittymislomake!$D$5,Liittymislomake!$D$4, 0))</f>
        <v>0</v>
      </c>
      <c r="D64">
        <f>IF(A64&lt;Liittymislomake!$D$5,B65-C64,IF(A64=Liittymislomake!$D$5,Liittymislomake!$D$4-C64+1,0))</f>
        <v>0</v>
      </c>
      <c r="F64" t="str">
        <f>Liittymislomake!C23</f>
        <v/>
      </c>
      <c r="G64" t="str">
        <f>IF(Liittymislomake!C23="","",VLOOKUP(Liittymislomake!C23,Alueet!$C$2:$D$293,2,FALSE))</f>
        <v/>
      </c>
      <c r="N64" s="1">
        <f>Liittymislomake!A101</f>
        <v>0</v>
      </c>
      <c r="O64" t="str">
        <f>IF(Liittymislomake!A101="","",VLOOKUP(Liittymislomake!A101,tauluAsiointitiedot[],2,FALSE))</f>
        <v/>
      </c>
      <c r="P64">
        <f>IF(Liittymislomake!C101="",2,1)</f>
        <v>2</v>
      </c>
      <c r="Q64">
        <f>Liittymislomake!B101</f>
        <v>0</v>
      </c>
      <c r="R64" t="str">
        <f>IF(R65=0,"",Liittymislomake!C101)</f>
        <v/>
      </c>
      <c r="S64" t="str">
        <f>IF(S65=0,"",Liittymislomake!D101)</f>
        <v/>
      </c>
      <c r="T64" t="str">
        <f>IF(T65=0,"",Liittymislomake!E101)</f>
        <v/>
      </c>
    </row>
    <row r="65" spans="1:20" x14ac:dyDescent="0.35">
      <c r="A65">
        <v>63</v>
      </c>
      <c r="B65">
        <f>IF(ROW(B65)-2&lt;=Liittymislomake!$D$5,FIND(",",Liittymislomake!$C$3,C64+1),IF(ROW(B65)=Liittymislomake!$D$5,Liittymislomake!$D$4, 0))</f>
        <v>0</v>
      </c>
      <c r="C65">
        <f>IF(ROW(C65)-2&lt;=Liittymislomake!$D$5,FIND(",",Liittymislomake!$C$3,C64+2)+2,IF(ROW(C65)-2=Liittymislomake!$D$5,Liittymislomake!$D$4, 0))</f>
        <v>0</v>
      </c>
      <c r="D65">
        <f>IF(A65&lt;Liittymislomake!$D$5,B66-C65,IF(A65=Liittymislomake!$D$5,Liittymislomake!$D$4-C65+1,0))</f>
        <v>0</v>
      </c>
      <c r="F65" t="str">
        <f>Liittymislomake!C24</f>
        <v/>
      </c>
      <c r="G65" t="str">
        <f>IF(Liittymislomake!C24="","",VLOOKUP(Liittymislomake!C24,Alueet!$C$2:$D$293,2,FALSE))</f>
        <v/>
      </c>
      <c r="N65" s="1">
        <f>Liittymislomake!A102</f>
        <v>0</v>
      </c>
      <c r="O65" t="str">
        <f>IF(Liittymislomake!A102="","",VLOOKUP(Liittymislomake!A102,tauluAsiointitiedot[],2,FALSE))</f>
        <v/>
      </c>
      <c r="P65">
        <f>IF(Liittymislomake!C102="",2,1)</f>
        <v>2</v>
      </c>
      <c r="Q65">
        <f>Liittymislomake!B102</f>
        <v>0</v>
      </c>
      <c r="R65">
        <f>IF(R66=0,"",Liittymislomake!C102)</f>
        <v>0</v>
      </c>
      <c r="S65">
        <f>IF(S66=0,"",Liittymislomake!D102)</f>
        <v>0</v>
      </c>
      <c r="T65">
        <f>IF(T66=0,"",Liittymislomake!E102)</f>
        <v>0</v>
      </c>
    </row>
    <row r="66" spans="1:20" x14ac:dyDescent="0.35">
      <c r="A66">
        <v>64</v>
      </c>
      <c r="B66">
        <f>IF(ROW(B66)-2&lt;=Liittymislomake!$D$5,FIND(",",Liittymislomake!$C$3,C65+1),IF(ROW(B66)=Liittymislomake!$D$5,Liittymislomake!$D$4, 0))</f>
        <v>0</v>
      </c>
      <c r="C66">
        <f>IF(ROW(C66)-2&lt;=Liittymislomake!$D$5,FIND(",",Liittymislomake!$C$3,C65+2)+2,IF(ROW(C66)-2=Liittymislomake!$D$5,Liittymislomake!$D$4, 0))</f>
        <v>0</v>
      </c>
      <c r="D66">
        <f>IF(A66&lt;Liittymislomake!$D$5,B67-C66,IF(A66=Liittymislomake!$D$5,Liittymislomake!$D$4-C66+1,0))</f>
        <v>0</v>
      </c>
      <c r="F66" t="str">
        <f>Liittymislomake!C25</f>
        <v/>
      </c>
      <c r="G66" t="str">
        <f>IF(Liittymislomake!C25="","",VLOOKUP(Liittymislomake!C25,Alueet!$C$2:$D$293,2,FALSE))</f>
        <v/>
      </c>
      <c r="N66" s="1">
        <f>Liittymislomake!A103</f>
        <v>0</v>
      </c>
      <c r="O66" t="str">
        <f>IF(Liittymislomake!A103="","",VLOOKUP(Liittymislomake!A103,tauluAsiointitiedot[],2,FALSE))</f>
        <v/>
      </c>
      <c r="P66">
        <f>IF(Liittymislomake!C103="",2,1)</f>
        <v>2</v>
      </c>
      <c r="Q66">
        <f>Liittymislomake!B103</f>
        <v>0</v>
      </c>
      <c r="R66" t="str">
        <f>IF(R67=0,"",Liittymislomake!C103)</f>
        <v/>
      </c>
      <c r="S66" t="str">
        <f>IF(S67=0,"",Liittymislomake!D103)</f>
        <v/>
      </c>
      <c r="T66" t="str">
        <f>IF(T67=0,"",Liittymislomake!E103)</f>
        <v/>
      </c>
    </row>
    <row r="67" spans="1:20" x14ac:dyDescent="0.35">
      <c r="A67">
        <v>65</v>
      </c>
      <c r="B67">
        <f>IF(ROW(B67)-2&lt;=Liittymislomake!$D$5,FIND(",",Liittymislomake!$C$3,C66+1),IF(ROW(B67)=Liittymislomake!$D$5,Liittymislomake!$D$4, 0))</f>
        <v>0</v>
      </c>
      <c r="C67">
        <f>IF(ROW(C67)-2&lt;=Liittymislomake!$D$5,FIND(",",Liittymislomake!$C$3,C66+2)+2,IF(ROW(C67)-2=Liittymislomake!$D$5,Liittymislomake!$D$4, 0))</f>
        <v>0</v>
      </c>
      <c r="D67">
        <f>IF(A67&lt;Liittymislomake!$D$5,B68-C67,IF(A67=Liittymislomake!$D$5,Liittymislomake!$D$4-C67+1,0))</f>
        <v>0</v>
      </c>
      <c r="F67" t="str">
        <f>Liittymislomake!C26</f>
        <v/>
      </c>
      <c r="G67" t="str">
        <f>IF(Liittymislomake!C26="","",VLOOKUP(Liittymislomake!C26,Alueet!$C$2:$D$293,2,FALSE))</f>
        <v/>
      </c>
      <c r="N67" s="1">
        <f>Liittymislomake!A104</f>
        <v>0</v>
      </c>
      <c r="O67" t="str">
        <f>IF(Liittymislomake!A104="","",VLOOKUP(Liittymislomake!A104,tauluAsiointitiedot[],2,FALSE))</f>
        <v/>
      </c>
      <c r="P67">
        <f>IF(Liittymislomake!C104="",2,1)</f>
        <v>2</v>
      </c>
      <c r="Q67">
        <f>Liittymislomake!B104</f>
        <v>0</v>
      </c>
      <c r="R67">
        <f>IF(R68=0,"",Liittymislomake!C104)</f>
        <v>0</v>
      </c>
      <c r="S67">
        <f>IF(S68=0,"",Liittymislomake!D104)</f>
        <v>0</v>
      </c>
      <c r="T67">
        <f>IF(T68=0,"",Liittymislomake!E104)</f>
        <v>0</v>
      </c>
    </row>
    <row r="68" spans="1:20" x14ac:dyDescent="0.35">
      <c r="A68">
        <v>66</v>
      </c>
      <c r="B68">
        <f>IF(ROW(B68)-2&lt;=Liittymislomake!$D$5,FIND(",",Liittymislomake!$C$3,C67+1),IF(ROW(B68)=Liittymislomake!$D$5,Liittymislomake!$D$4, 0))</f>
        <v>0</v>
      </c>
      <c r="C68">
        <f>IF(ROW(C68)-2&lt;=Liittymislomake!$D$5,FIND(",",Liittymislomake!$C$3,C67+2)+2,IF(ROW(C68)-2=Liittymislomake!$D$5,Liittymislomake!$D$4, 0))</f>
        <v>0</v>
      </c>
      <c r="D68">
        <f>IF(A68&lt;Liittymislomake!$D$5,B69-C68,IF(A68=Liittymislomake!$D$5,Liittymislomake!$D$4-C68+1,0))</f>
        <v>0</v>
      </c>
      <c r="F68" t="str">
        <f>Liittymislomake!C27</f>
        <v/>
      </c>
      <c r="G68" t="str">
        <f>IF(Liittymislomake!C27="","",VLOOKUP(Liittymislomake!C27,Alueet!$C$2:$D$293,2,FALSE))</f>
        <v/>
      </c>
      <c r="N68" s="1">
        <f>Liittymislomake!A105</f>
        <v>0</v>
      </c>
      <c r="O68" t="str">
        <f>IF(Liittymislomake!A105="","",VLOOKUP(Liittymislomake!A105,tauluAsiointitiedot[],2,FALSE))</f>
        <v/>
      </c>
      <c r="P68">
        <f>IF(Liittymislomake!C105="",2,1)</f>
        <v>2</v>
      </c>
      <c r="Q68">
        <f>Liittymislomake!B105</f>
        <v>0</v>
      </c>
      <c r="R68" t="str">
        <f>IF(R69=0,"",Liittymislomake!C105)</f>
        <v/>
      </c>
      <c r="S68" t="str">
        <f>IF(S69=0,"",Liittymislomake!D105)</f>
        <v/>
      </c>
      <c r="T68" t="str">
        <f>IF(T69=0,"",Liittymislomake!E105)</f>
        <v/>
      </c>
    </row>
    <row r="69" spans="1:20" x14ac:dyDescent="0.35">
      <c r="A69">
        <v>67</v>
      </c>
      <c r="B69">
        <f>IF(ROW(B69)-2&lt;=Liittymislomake!$D$5,FIND(",",Liittymislomake!$C$3,C68+1),IF(ROW(B69)=Liittymislomake!$D$5,Liittymislomake!$D$4, 0))</f>
        <v>0</v>
      </c>
      <c r="C69">
        <f>IF(ROW(C69)-2&lt;=Liittymislomake!$D$5,FIND(",",Liittymislomake!$C$3,C68+2)+2,IF(ROW(C69)-2=Liittymislomake!$D$5,Liittymislomake!$D$4, 0))</f>
        <v>0</v>
      </c>
      <c r="D69">
        <f>IF(A69&lt;Liittymislomake!$D$5,B70-C69,IF(A69=Liittymislomake!$D$5,Liittymislomake!$D$4-C69+1,0))</f>
        <v>0</v>
      </c>
      <c r="F69" t="str">
        <f>Liittymislomake!C28</f>
        <v/>
      </c>
      <c r="G69" t="str">
        <f>IF(Liittymislomake!C28="","",VLOOKUP(Liittymislomake!C28,Alueet!$C$2:$D$293,2,FALSE))</f>
        <v/>
      </c>
      <c r="N69" s="1">
        <f>Liittymislomake!A106</f>
        <v>0</v>
      </c>
      <c r="O69" t="str">
        <f>IF(Liittymislomake!A106="","",VLOOKUP(Liittymislomake!A106,tauluAsiointitiedot[],2,FALSE))</f>
        <v/>
      </c>
      <c r="P69">
        <f>IF(Liittymislomake!C106="",2,1)</f>
        <v>2</v>
      </c>
      <c r="Q69">
        <f>Liittymislomake!B106</f>
        <v>0</v>
      </c>
      <c r="R69">
        <f>IF(R70=0,"",Liittymislomake!C106)</f>
        <v>0</v>
      </c>
      <c r="S69">
        <f>IF(S70=0,"",Liittymislomake!D106)</f>
        <v>0</v>
      </c>
      <c r="T69">
        <f>IF(T70=0,"",Liittymislomake!E106)</f>
        <v>0</v>
      </c>
    </row>
    <row r="70" spans="1:20" x14ac:dyDescent="0.35">
      <c r="A70">
        <v>68</v>
      </c>
      <c r="B70">
        <f>IF(ROW(B70)-2&lt;=Liittymislomake!$D$5,FIND(",",Liittymislomake!$C$3,C69+1),IF(ROW(B70)=Liittymislomake!$D$5,Liittymislomake!$D$4, 0))</f>
        <v>0</v>
      </c>
      <c r="C70">
        <f>IF(ROW(C70)-2&lt;=Liittymislomake!$D$5,FIND(",",Liittymislomake!$C$3,C69+2)+2,IF(ROW(C70)-2=Liittymislomake!$D$5,Liittymislomake!$D$4, 0))</f>
        <v>0</v>
      </c>
      <c r="D70">
        <f>IF(A70&lt;Liittymislomake!$D$5,B71-C70,IF(A70=Liittymislomake!$D$5,Liittymislomake!$D$4-C70+1,0))</f>
        <v>0</v>
      </c>
      <c r="F70" t="str">
        <f>Liittymislomake!C29</f>
        <v/>
      </c>
      <c r="G70" t="str">
        <f>IF(Liittymislomake!C29="","",VLOOKUP(Liittymislomake!C29,Alueet!$C$2:$D$293,2,FALSE))</f>
        <v/>
      </c>
      <c r="N70" s="1">
        <f>Liittymislomake!A107</f>
        <v>0</v>
      </c>
      <c r="O70" t="str">
        <f>IF(Liittymislomake!A107="","",VLOOKUP(Liittymislomake!A107,tauluAsiointitiedot[],2,FALSE))</f>
        <v/>
      </c>
      <c r="P70">
        <f>IF(Liittymislomake!C107="",2,1)</f>
        <v>2</v>
      </c>
      <c r="Q70">
        <f>Liittymislomake!B107</f>
        <v>0</v>
      </c>
      <c r="R70" t="str">
        <f>IF(R71=0,"",Liittymislomake!C107)</f>
        <v/>
      </c>
      <c r="S70" t="str">
        <f>IF(S71=0,"",Liittymislomake!D107)</f>
        <v/>
      </c>
      <c r="T70" t="str">
        <f>IF(T71=0,"",Liittymislomake!E107)</f>
        <v/>
      </c>
    </row>
    <row r="71" spans="1:20" x14ac:dyDescent="0.35">
      <c r="A71">
        <v>69</v>
      </c>
      <c r="B71">
        <f>IF(ROW(B71)-2&lt;=Liittymislomake!$D$5,FIND(",",Liittymislomake!$C$3,C70+1),IF(ROW(B71)=Liittymislomake!$D$5,Liittymislomake!$D$4, 0))</f>
        <v>0</v>
      </c>
      <c r="C71">
        <f>IF(ROW(C71)-2&lt;=Liittymislomake!$D$5,FIND(",",Liittymislomake!$C$3,C70+2)+2,IF(ROW(C71)-2=Liittymislomake!$D$5,Liittymislomake!$D$4, 0))</f>
        <v>0</v>
      </c>
      <c r="D71">
        <f>IF(A71&lt;Liittymislomake!$D$5,B72-C71,IF(A71=Liittymislomake!$D$5,Liittymislomake!$D$4-C71+1,0))</f>
        <v>0</v>
      </c>
      <c r="F71" t="str">
        <f>Liittymislomake!C30</f>
        <v/>
      </c>
      <c r="G71" t="str">
        <f>IF(Liittymislomake!C30="","",VLOOKUP(Liittymislomake!C30,Alueet!$C$2:$D$293,2,FALSE))</f>
        <v/>
      </c>
      <c r="N71" s="1">
        <f>Liittymislomake!A108</f>
        <v>0</v>
      </c>
      <c r="O71" t="str">
        <f>IF(Liittymislomake!A108="","",VLOOKUP(Liittymislomake!A108,tauluAsiointitiedot[],2,FALSE))</f>
        <v/>
      </c>
      <c r="P71">
        <f>IF(Liittymislomake!C108="",2,1)</f>
        <v>2</v>
      </c>
      <c r="Q71">
        <f>Liittymislomake!B108</f>
        <v>0</v>
      </c>
      <c r="R71">
        <f>IF(R72=0,"",Liittymislomake!C108)</f>
        <v>0</v>
      </c>
      <c r="S71">
        <f>IF(S72=0,"",Liittymislomake!D108)</f>
        <v>0</v>
      </c>
      <c r="T71">
        <f>IF(T72=0,"",Liittymislomake!E108)</f>
        <v>0</v>
      </c>
    </row>
    <row r="72" spans="1:20" x14ac:dyDescent="0.35">
      <c r="A72">
        <v>70</v>
      </c>
      <c r="B72">
        <f>IF(ROW(B72)-2&lt;=Liittymislomake!$D$5,FIND(",",Liittymislomake!$C$3,C71+1),IF(ROW(B72)=Liittymislomake!$D$5,Liittymislomake!$D$4, 0))</f>
        <v>0</v>
      </c>
      <c r="C72">
        <f>IF(ROW(C72)-2&lt;=Liittymislomake!$D$5,FIND(",",Liittymislomake!$C$3,C71+2)+2,IF(ROW(C72)-2=Liittymislomake!$D$5,Liittymislomake!$D$4, 0))</f>
        <v>0</v>
      </c>
      <c r="D72">
        <f>IF(A72&lt;Liittymislomake!$D$5,B73-C72,IF(A72=Liittymislomake!$D$5,Liittymislomake!$D$4-C72+1,0))</f>
        <v>0</v>
      </c>
      <c r="F72" t="str">
        <f>Liittymislomake!C31</f>
        <v/>
      </c>
      <c r="G72" t="str">
        <f>IF(Liittymislomake!C31="","",VLOOKUP(Liittymislomake!C31,Alueet!$C$2:$D$293,2,FALSE))</f>
        <v/>
      </c>
      <c r="N72" s="1">
        <f>Liittymislomake!A109</f>
        <v>0</v>
      </c>
      <c r="O72" t="str">
        <f>IF(Liittymislomake!A109="","",VLOOKUP(Liittymislomake!A109,tauluAsiointitiedot[],2,FALSE))</f>
        <v/>
      </c>
      <c r="P72">
        <f>IF(Liittymislomake!C109="",2,1)</f>
        <v>2</v>
      </c>
      <c r="Q72">
        <f>Liittymislomake!B109</f>
        <v>0</v>
      </c>
      <c r="R72" t="str">
        <f>IF(R73=0,"",Liittymislomake!C109)</f>
        <v/>
      </c>
      <c r="S72" t="str">
        <f>IF(S73=0,"",Liittymislomake!D109)</f>
        <v/>
      </c>
      <c r="T72" t="str">
        <f>IF(T73=0,"",Liittymislomake!E109)</f>
        <v/>
      </c>
    </row>
    <row r="73" spans="1:20" x14ac:dyDescent="0.35">
      <c r="A73">
        <v>71</v>
      </c>
      <c r="B73">
        <f>IF(ROW(B73)-2&lt;=Liittymislomake!$D$5,FIND(",",Liittymislomake!$C$3,C72+1),IF(ROW(B73)=Liittymislomake!$D$5,Liittymislomake!$D$4, 0))</f>
        <v>0</v>
      </c>
      <c r="C73">
        <f>IF(ROW(C73)-2&lt;=Liittymislomake!$D$5,FIND(",",Liittymislomake!$C$3,C72+2)+2,IF(ROW(C73)-2=Liittymislomake!$D$5,Liittymislomake!$D$4, 0))</f>
        <v>0</v>
      </c>
      <c r="D73">
        <f>IF(A73&lt;Liittymislomake!$D$5,B74-C73,IF(A73=Liittymislomake!$D$5,Liittymislomake!$D$4-C73+1,0))</f>
        <v>0</v>
      </c>
      <c r="F73" t="str">
        <f>Liittymislomake!C32</f>
        <v/>
      </c>
      <c r="G73" t="str">
        <f>IF(Liittymislomake!C32="","",VLOOKUP(Liittymislomake!C32,Alueet!$C$2:$D$293,2,FALSE))</f>
        <v/>
      </c>
      <c r="N73" s="1">
        <f>Liittymislomake!A110</f>
        <v>0</v>
      </c>
      <c r="O73" t="str">
        <f>IF(Liittymislomake!A110="","",VLOOKUP(Liittymislomake!A110,tauluAsiointitiedot[],2,FALSE))</f>
        <v/>
      </c>
      <c r="P73">
        <f>IF(Liittymislomake!C110="",2,1)</f>
        <v>2</v>
      </c>
      <c r="Q73">
        <f>Liittymislomake!B110</f>
        <v>0</v>
      </c>
      <c r="R73">
        <f>IF(R74=0,"",Liittymislomake!C110)</f>
        <v>0</v>
      </c>
      <c r="S73">
        <f>IF(S74=0,"",Liittymislomake!D110)</f>
        <v>0</v>
      </c>
      <c r="T73">
        <f>IF(T74=0,"",Liittymislomake!E110)</f>
        <v>0</v>
      </c>
    </row>
    <row r="74" spans="1:20" x14ac:dyDescent="0.35">
      <c r="A74">
        <v>72</v>
      </c>
      <c r="B74">
        <f>IF(ROW(B74)-2&lt;=Liittymislomake!$D$5,FIND(",",Liittymislomake!$C$3,C73+1),IF(ROW(B74)=Liittymislomake!$D$5,Liittymislomake!$D$4, 0))</f>
        <v>0</v>
      </c>
      <c r="C74">
        <f>IF(ROW(C74)-2&lt;=Liittymislomake!$D$5,FIND(",",Liittymislomake!$C$3,C73+2)+2,IF(ROW(C74)-2=Liittymislomake!$D$5,Liittymislomake!$D$4, 0))</f>
        <v>0</v>
      </c>
      <c r="D74">
        <f>IF(A74&lt;Liittymislomake!$D$5,B75-C74,IF(A74=Liittymislomake!$D$5,Liittymislomake!$D$4-C74+1,0))</f>
        <v>0</v>
      </c>
      <c r="F74" t="str">
        <f>Liittymislomake!C33</f>
        <v/>
      </c>
      <c r="G74" t="str">
        <f>IF(Liittymislomake!C33="","",VLOOKUP(Liittymislomake!C33,Alueet!$C$2:$D$293,2,FALSE))</f>
        <v/>
      </c>
      <c r="N74" s="1">
        <f>Liittymislomake!A111</f>
        <v>0</v>
      </c>
      <c r="O74" t="str">
        <f>IF(Liittymislomake!A111="","",VLOOKUP(Liittymislomake!A111,tauluAsiointitiedot[],2,FALSE))</f>
        <v/>
      </c>
      <c r="P74">
        <f>IF(Liittymislomake!C111="",2,1)</f>
        <v>2</v>
      </c>
      <c r="Q74">
        <f>Liittymislomake!B111</f>
        <v>0</v>
      </c>
      <c r="R74" t="str">
        <f>IF(R75=0,"",Liittymislomake!C111)</f>
        <v/>
      </c>
      <c r="S74" t="str">
        <f>IF(S75=0,"",Liittymislomake!D111)</f>
        <v/>
      </c>
      <c r="T74" t="str">
        <f>IF(T75=0,"",Liittymislomake!E111)</f>
        <v/>
      </c>
    </row>
    <row r="75" spans="1:20" x14ac:dyDescent="0.35">
      <c r="A75">
        <v>73</v>
      </c>
      <c r="B75">
        <f>IF(ROW(B75)-2&lt;=Liittymislomake!$D$5,FIND(",",Liittymislomake!$C$3,C74+1),IF(ROW(B75)=Liittymislomake!$D$5,Liittymislomake!$D$4, 0))</f>
        <v>0</v>
      </c>
      <c r="C75">
        <f>IF(ROW(C75)-2&lt;=Liittymislomake!$D$5,FIND(",",Liittymislomake!$C$3,C74+2)+2,IF(ROW(C75)-2=Liittymislomake!$D$5,Liittymislomake!$D$4, 0))</f>
        <v>0</v>
      </c>
      <c r="D75">
        <f>IF(A75&lt;Liittymislomake!$D$5,B76-C75,IF(A75=Liittymislomake!$D$5,Liittymislomake!$D$4-C75+1,0))</f>
        <v>0</v>
      </c>
      <c r="F75" t="str">
        <f>Liittymislomake!C34</f>
        <v/>
      </c>
      <c r="G75" t="str">
        <f>IF(Liittymislomake!C34="","",VLOOKUP(Liittymislomake!C34,Alueet!$C$2:$D$293,2,FALSE))</f>
        <v/>
      </c>
      <c r="N75" s="1">
        <f>Liittymislomake!A112</f>
        <v>0</v>
      </c>
      <c r="O75" t="str">
        <f>IF(Liittymislomake!A112="","",VLOOKUP(Liittymislomake!A112,tauluAsiointitiedot[],2,FALSE))</f>
        <v/>
      </c>
      <c r="P75">
        <f>IF(Liittymislomake!C112="",2,1)</f>
        <v>2</v>
      </c>
      <c r="Q75">
        <f>Liittymislomake!B112</f>
        <v>0</v>
      </c>
      <c r="R75">
        <f>IF(R76=0,"",Liittymislomake!C112)</f>
        <v>0</v>
      </c>
      <c r="S75">
        <f>IF(S76=0,"",Liittymislomake!D112)</f>
        <v>0</v>
      </c>
      <c r="T75">
        <f>IF(T76=0,"",Liittymislomake!E112)</f>
        <v>0</v>
      </c>
    </row>
    <row r="76" spans="1:20" x14ac:dyDescent="0.35">
      <c r="A76">
        <v>74</v>
      </c>
      <c r="B76">
        <f>IF(ROW(B76)-2&lt;=Liittymislomake!$D$5,FIND(",",Liittymislomake!$C$3,C75+1),IF(ROW(B76)=Liittymislomake!$D$5,Liittymislomake!$D$4, 0))</f>
        <v>0</v>
      </c>
      <c r="C76">
        <f>IF(ROW(C76)-2&lt;=Liittymislomake!$D$5,FIND(",",Liittymislomake!$C$3,C75+2)+2,IF(ROW(C76)-2=Liittymislomake!$D$5,Liittymislomake!$D$4, 0))</f>
        <v>0</v>
      </c>
      <c r="D76">
        <f>IF(A76&lt;Liittymislomake!$D$5,B77-C76,IF(A76=Liittymislomake!$D$5,Liittymislomake!$D$4-C76+1,0))</f>
        <v>0</v>
      </c>
      <c r="F76" t="str">
        <f>Liittymislomake!C35</f>
        <v/>
      </c>
      <c r="G76" t="str">
        <f>IF(Liittymislomake!C35="","",VLOOKUP(Liittymislomake!C35,Alueet!$C$2:$D$293,2,FALSE))</f>
        <v/>
      </c>
      <c r="N76" s="1">
        <f>Liittymislomake!A113</f>
        <v>0</v>
      </c>
      <c r="O76" t="str">
        <f>IF(Liittymislomake!A113="","",VLOOKUP(Liittymislomake!A113,tauluAsiointitiedot[],2,FALSE))</f>
        <v/>
      </c>
      <c r="P76">
        <f>IF(Liittymislomake!C113="",2,1)</f>
        <v>2</v>
      </c>
      <c r="Q76">
        <f>Liittymislomake!B113</f>
        <v>0</v>
      </c>
      <c r="R76" t="str">
        <f>IF(R77=0,"",Liittymislomake!C113)</f>
        <v/>
      </c>
      <c r="S76" t="str">
        <f>IF(S77=0,"",Liittymislomake!D113)</f>
        <v/>
      </c>
      <c r="T76" t="str">
        <f>IF(T77=0,"",Liittymislomake!E113)</f>
        <v/>
      </c>
    </row>
    <row r="77" spans="1:20" x14ac:dyDescent="0.35">
      <c r="A77">
        <v>75</v>
      </c>
      <c r="B77">
        <f>IF(ROW(B77)-2&lt;=Liittymislomake!$D$5,FIND(",",Liittymislomake!$C$3,C76+1),IF(ROW(B77)=Liittymislomake!$D$5,Liittymislomake!$D$4, 0))</f>
        <v>0</v>
      </c>
      <c r="C77">
        <f>IF(ROW(C77)-2&lt;=Liittymislomake!$D$5,FIND(",",Liittymislomake!$C$3,C76+2)+2,IF(ROW(C77)-2=Liittymislomake!$D$5,Liittymislomake!$D$4, 0))</f>
        <v>0</v>
      </c>
      <c r="D77">
        <f>IF(A77&lt;Liittymislomake!$D$5,B78-C77,IF(A77=Liittymislomake!$D$5,Liittymislomake!$D$4-C77+1,0))</f>
        <v>0</v>
      </c>
      <c r="F77" t="str">
        <f>Liittymislomake!C36</f>
        <v/>
      </c>
      <c r="G77" t="str">
        <f>IF(Liittymislomake!C36="","",VLOOKUP(Liittymislomake!C36,Alueet!$C$2:$D$293,2,FALSE))</f>
        <v/>
      </c>
      <c r="N77" s="1">
        <f>Liittymislomake!A114</f>
        <v>0</v>
      </c>
      <c r="O77" t="str">
        <f>IF(Liittymislomake!A114="","",VLOOKUP(Liittymislomake!A114,tauluAsiointitiedot[],2,FALSE))</f>
        <v/>
      </c>
      <c r="P77">
        <f>IF(Liittymislomake!C114="",2,1)</f>
        <v>2</v>
      </c>
      <c r="Q77">
        <f>Liittymislomake!B114</f>
        <v>0</v>
      </c>
      <c r="R77">
        <f>IF(R78=0,"",Liittymislomake!C114)</f>
        <v>0</v>
      </c>
      <c r="S77">
        <f>IF(S78=0,"",Liittymislomake!D114)</f>
        <v>0</v>
      </c>
      <c r="T77">
        <f>IF(T78=0,"",Liittymislomake!E114)</f>
        <v>0</v>
      </c>
    </row>
    <row r="78" spans="1:20" x14ac:dyDescent="0.35">
      <c r="A78">
        <v>76</v>
      </c>
      <c r="B78">
        <f>IF(ROW(B78)-2&lt;=Liittymislomake!$D$5,FIND(",",Liittymislomake!$C$3,C77+1),IF(ROW(B78)=Liittymislomake!$D$5,Liittymislomake!$D$4, 0))</f>
        <v>0</v>
      </c>
      <c r="C78">
        <f>IF(ROW(C78)-2&lt;=Liittymislomake!$D$5,FIND(",",Liittymislomake!$C$3,C77+2)+2,IF(ROW(C78)-2=Liittymislomake!$D$5,Liittymislomake!$D$4, 0))</f>
        <v>0</v>
      </c>
      <c r="D78">
        <f>IF(A78&lt;Liittymislomake!$D$5,B79-C78,IF(A78=Liittymislomake!$D$5,Liittymislomake!$D$4-C78+1,0))</f>
        <v>0</v>
      </c>
      <c r="F78" t="str">
        <f>Liittymislomake!D12</f>
        <v/>
      </c>
      <c r="G78" t="str">
        <f>IF(Liittymislomake!D12="","",VLOOKUP(Liittymislomake!D12,Alueet!$C$2:$D$293,2,FALSE))</f>
        <v/>
      </c>
      <c r="N78" s="1">
        <f>Liittymislomake!A115</f>
        <v>0</v>
      </c>
      <c r="O78" t="str">
        <f>IF(Liittymislomake!A115="","",VLOOKUP(Liittymislomake!A115,tauluAsiointitiedot[],2,FALSE))</f>
        <v/>
      </c>
      <c r="P78">
        <f>IF(Liittymislomake!C115="",2,1)</f>
        <v>2</v>
      </c>
      <c r="Q78">
        <f>Liittymislomake!B115</f>
        <v>0</v>
      </c>
      <c r="R78" t="str">
        <f>IF(R79=0,"",Liittymislomake!C115)</f>
        <v/>
      </c>
      <c r="S78" t="str">
        <f>IF(S79=0,"",Liittymislomake!D115)</f>
        <v/>
      </c>
      <c r="T78" t="str">
        <f>IF(T79=0,"",Liittymislomake!E115)</f>
        <v/>
      </c>
    </row>
    <row r="79" spans="1:20" x14ac:dyDescent="0.35">
      <c r="A79">
        <v>77</v>
      </c>
      <c r="B79">
        <f>IF(ROW(B79)-2&lt;=Liittymislomake!$D$5,FIND(",",Liittymislomake!$C$3,C78+1),IF(ROW(B79)=Liittymislomake!$D$5,Liittymislomake!$D$4, 0))</f>
        <v>0</v>
      </c>
      <c r="C79">
        <f>IF(ROW(C79)-2&lt;=Liittymislomake!$D$5,FIND(",",Liittymislomake!$C$3,C78+2)+2,IF(ROW(C79)-2=Liittymislomake!$D$5,Liittymislomake!$D$4, 0))</f>
        <v>0</v>
      </c>
      <c r="D79">
        <f>IF(A79&lt;Liittymislomake!$D$5,B80-C79,IF(A79=Liittymislomake!$D$5,Liittymislomake!$D$4-C79+1,0))</f>
        <v>0</v>
      </c>
      <c r="F79" t="str">
        <f>Liittymislomake!D13</f>
        <v/>
      </c>
      <c r="G79" t="str">
        <f>IF(Liittymislomake!D13="","",VLOOKUP(Liittymislomake!D13,Alueet!$C$2:$D$293,2,FALSE))</f>
        <v/>
      </c>
      <c r="N79" s="1">
        <f>Liittymislomake!A116</f>
        <v>0</v>
      </c>
      <c r="O79" t="str">
        <f>IF(Liittymislomake!A116="","",VLOOKUP(Liittymislomake!A116,tauluAsiointitiedot[],2,FALSE))</f>
        <v/>
      </c>
      <c r="P79">
        <f>IF(Liittymislomake!C116="",2,1)</f>
        <v>2</v>
      </c>
      <c r="Q79">
        <f>Liittymislomake!B116</f>
        <v>0</v>
      </c>
      <c r="R79">
        <f>IF(R80=0,"",Liittymislomake!C116)</f>
        <v>0</v>
      </c>
      <c r="S79">
        <f>IF(S80=0,"",Liittymislomake!D116)</f>
        <v>0</v>
      </c>
      <c r="T79">
        <f>IF(T80=0,"",Liittymislomake!E116)</f>
        <v>0</v>
      </c>
    </row>
    <row r="80" spans="1:20" x14ac:dyDescent="0.35">
      <c r="A80">
        <v>78</v>
      </c>
      <c r="B80">
        <f>IF(ROW(B80)-2&lt;=Liittymislomake!$D$5,FIND(",",Liittymislomake!$C$3,C79+1),IF(ROW(B80)=Liittymislomake!$D$5,Liittymislomake!$D$4, 0))</f>
        <v>0</v>
      </c>
      <c r="C80">
        <f>IF(ROW(C80)-2&lt;=Liittymislomake!$D$5,FIND(",",Liittymislomake!$C$3,C79+2)+2,IF(ROW(C80)-2=Liittymislomake!$D$5,Liittymislomake!$D$4, 0))</f>
        <v>0</v>
      </c>
      <c r="D80">
        <f>IF(A80&lt;Liittymislomake!$D$5,B81-C80,IF(A80=Liittymislomake!$D$5,Liittymislomake!$D$4-C80+1,0))</f>
        <v>0</v>
      </c>
      <c r="F80" t="str">
        <f>Liittymislomake!D14</f>
        <v/>
      </c>
      <c r="G80" t="str">
        <f>IF(Liittymislomake!D14="","",VLOOKUP(Liittymislomake!D14,Alueet!$C$2:$D$293,2,FALSE))</f>
        <v/>
      </c>
      <c r="N80" s="1">
        <f>Liittymislomake!A117</f>
        <v>0</v>
      </c>
      <c r="O80" t="str">
        <f>IF(Liittymislomake!A117="","",VLOOKUP(Liittymislomake!A117,tauluAsiointitiedot[],2,FALSE))</f>
        <v/>
      </c>
      <c r="P80">
        <f>IF(Liittymislomake!C117="",2,1)</f>
        <v>2</v>
      </c>
      <c r="Q80">
        <f>Liittymislomake!B117</f>
        <v>0</v>
      </c>
      <c r="R80" t="str">
        <f>IF(R81=0,"",Liittymislomake!C117)</f>
        <v/>
      </c>
      <c r="S80" t="str">
        <f>IF(S81=0,"",Liittymislomake!D117)</f>
        <v/>
      </c>
      <c r="T80" t="str">
        <f>IF(T81=0,"",Liittymislomake!E117)</f>
        <v/>
      </c>
    </row>
    <row r="81" spans="1:20" x14ac:dyDescent="0.35">
      <c r="A81">
        <v>79</v>
      </c>
      <c r="B81">
        <f>IF(ROW(B81)-2&lt;=Liittymislomake!$D$5,FIND(",",Liittymislomake!$C$3,C80+1),IF(ROW(B81)=Liittymislomake!$D$5,Liittymislomake!$D$4, 0))</f>
        <v>0</v>
      </c>
      <c r="C81">
        <f>IF(ROW(C81)-2&lt;=Liittymislomake!$D$5,FIND(",",Liittymislomake!$C$3,C80+2)+2,IF(ROW(C81)-2=Liittymislomake!$D$5,Liittymislomake!$D$4, 0))</f>
        <v>0</v>
      </c>
      <c r="D81">
        <f>IF(A81&lt;Liittymislomake!$D$5,B82-C81,IF(A81=Liittymislomake!$D$5,Liittymislomake!$D$4-C81+1,0))</f>
        <v>0</v>
      </c>
      <c r="F81" t="str">
        <f>Liittymislomake!D15</f>
        <v/>
      </c>
      <c r="G81" t="str">
        <f>IF(Liittymislomake!D15="","",VLOOKUP(Liittymislomake!D15,Alueet!$C$2:$D$293,2,FALSE))</f>
        <v/>
      </c>
      <c r="N81" s="1">
        <f>Liittymislomake!A118</f>
        <v>0</v>
      </c>
      <c r="O81" t="str">
        <f>IF(Liittymislomake!A118="","",VLOOKUP(Liittymislomake!A118,tauluAsiointitiedot[],2,FALSE))</f>
        <v/>
      </c>
      <c r="P81">
        <f>IF(Liittymislomake!C118="",2,1)</f>
        <v>2</v>
      </c>
      <c r="Q81">
        <f>Liittymislomake!B118</f>
        <v>0</v>
      </c>
      <c r="R81">
        <f>IF(R82=0,"",Liittymislomake!C118)</f>
        <v>0</v>
      </c>
      <c r="S81">
        <f>IF(S82=0,"",Liittymislomake!D118)</f>
        <v>0</v>
      </c>
      <c r="T81">
        <f>IF(T82=0,"",Liittymislomake!E118)</f>
        <v>0</v>
      </c>
    </row>
    <row r="82" spans="1:20" x14ac:dyDescent="0.35">
      <c r="A82">
        <v>80</v>
      </c>
      <c r="B82">
        <f>IF(ROW(B82)-2&lt;=Liittymislomake!$D$5,FIND(",",Liittymislomake!$C$3,C81+1),IF(ROW(B82)=Liittymislomake!$D$5,Liittymislomake!$D$4, 0))</f>
        <v>0</v>
      </c>
      <c r="C82">
        <f>IF(ROW(C82)-2&lt;=Liittymislomake!$D$5,FIND(",",Liittymislomake!$C$3,C81+2)+2,IF(ROW(C82)-2=Liittymislomake!$D$5,Liittymislomake!$D$4, 0))</f>
        <v>0</v>
      </c>
      <c r="D82">
        <f>IF(A82&lt;Liittymislomake!$D$5,B83-C82,IF(A82=Liittymislomake!$D$5,Liittymislomake!$D$4-C82+1,0))</f>
        <v>0</v>
      </c>
      <c r="F82" t="str">
        <f>Liittymislomake!D16</f>
        <v/>
      </c>
      <c r="G82" t="str">
        <f>IF(Liittymislomake!D16="","",VLOOKUP(Liittymislomake!D16,Alueet!$C$2:$D$293,2,FALSE))</f>
        <v/>
      </c>
      <c r="N82" s="1">
        <f>Liittymislomake!A119</f>
        <v>0</v>
      </c>
      <c r="O82" t="str">
        <f>IF(Liittymislomake!A119="","",VLOOKUP(Liittymislomake!A119,tauluAsiointitiedot[],2,FALSE))</f>
        <v/>
      </c>
      <c r="P82">
        <f>IF(Liittymislomake!C119="",2,1)</f>
        <v>2</v>
      </c>
      <c r="Q82">
        <f>Liittymislomake!B119</f>
        <v>0</v>
      </c>
      <c r="R82" t="str">
        <f>IF(R83=0,"",Liittymislomake!C119)</f>
        <v/>
      </c>
      <c r="S82" t="str">
        <f>IF(S83=0,"",Liittymislomake!D119)</f>
        <v/>
      </c>
      <c r="T82" t="str">
        <f>IF(T83=0,"",Liittymislomake!E119)</f>
        <v/>
      </c>
    </row>
    <row r="83" spans="1:20" x14ac:dyDescent="0.35">
      <c r="A83">
        <v>81</v>
      </c>
      <c r="B83">
        <f>IF(ROW(B83)-2&lt;=Liittymislomake!$D$5,FIND(",",Liittymislomake!$C$3,C82+1),IF(ROW(B83)=Liittymislomake!$D$5,Liittymislomake!$D$4, 0))</f>
        <v>0</v>
      </c>
      <c r="C83">
        <f>IF(ROW(C83)-2&lt;=Liittymislomake!$D$5,FIND(",",Liittymislomake!$C$3,C82+2)+2,IF(ROW(C83)-2=Liittymislomake!$D$5,Liittymislomake!$D$4, 0))</f>
        <v>0</v>
      </c>
      <c r="D83">
        <f>IF(A83&lt;Liittymislomake!$D$5,B84-C83,IF(A83=Liittymislomake!$D$5,Liittymislomake!$D$4-C83+1,0))</f>
        <v>0</v>
      </c>
      <c r="F83" t="str">
        <f>Liittymislomake!D17</f>
        <v/>
      </c>
      <c r="G83" t="str">
        <f>IF(Liittymislomake!D17="","",VLOOKUP(Liittymislomake!D17,Alueet!$C$2:$D$293,2,FALSE))</f>
        <v/>
      </c>
      <c r="N83" s="1">
        <f>Liittymislomake!A120</f>
        <v>0</v>
      </c>
      <c r="O83" t="str">
        <f>IF(Liittymislomake!A120="","",VLOOKUP(Liittymislomake!A120,tauluAsiointitiedot[],2,FALSE))</f>
        <v/>
      </c>
      <c r="P83">
        <f>IF(Liittymislomake!C120="",2,1)</f>
        <v>2</v>
      </c>
      <c r="Q83">
        <f>Liittymislomake!B120</f>
        <v>0</v>
      </c>
      <c r="R83">
        <f>IF(R84=0,"",Liittymislomake!C120)</f>
        <v>0</v>
      </c>
      <c r="S83">
        <f>IF(S84=0,"",Liittymislomake!D120)</f>
        <v>0</v>
      </c>
      <c r="T83">
        <f>IF(T84=0,"",Liittymislomake!E120)</f>
        <v>0</v>
      </c>
    </row>
    <row r="84" spans="1:20" x14ac:dyDescent="0.35">
      <c r="A84">
        <v>82</v>
      </c>
      <c r="B84">
        <f>IF(ROW(B84)-2&lt;=Liittymislomake!$D$5,FIND(",",Liittymislomake!$C$3,C83+1),IF(ROW(B84)=Liittymislomake!$D$5,Liittymislomake!$D$4, 0))</f>
        <v>0</v>
      </c>
      <c r="C84">
        <f>IF(ROW(C84)-2&lt;=Liittymislomake!$D$5,FIND(",",Liittymislomake!$C$3,C83+2)+2,IF(ROW(C84)-2=Liittymislomake!$D$5,Liittymislomake!$D$4, 0))</f>
        <v>0</v>
      </c>
      <c r="D84">
        <f>IF(A84&lt;Liittymislomake!$D$5,B85-C84,IF(A84=Liittymislomake!$D$5,Liittymislomake!$D$4-C84+1,0))</f>
        <v>0</v>
      </c>
      <c r="F84" t="str">
        <f>Liittymislomake!D18</f>
        <v/>
      </c>
      <c r="G84" t="str">
        <f>IF(Liittymislomake!D18="","",VLOOKUP(Liittymislomake!D18,Alueet!$C$2:$D$293,2,FALSE))</f>
        <v/>
      </c>
      <c r="N84" s="1">
        <f>Liittymislomake!A121</f>
        <v>0</v>
      </c>
      <c r="O84" t="str">
        <f>IF(Liittymislomake!A121="","",VLOOKUP(Liittymislomake!A121,tauluAsiointitiedot[],2,FALSE))</f>
        <v/>
      </c>
      <c r="P84">
        <f>IF(Liittymislomake!C121="",2,1)</f>
        <v>2</v>
      </c>
      <c r="Q84">
        <f>Liittymislomake!B121</f>
        <v>0</v>
      </c>
      <c r="R84" t="str">
        <f>IF(R85=0,"",Liittymislomake!C121)</f>
        <v/>
      </c>
      <c r="S84" t="str">
        <f>IF(S85=0,"",Liittymislomake!D121)</f>
        <v/>
      </c>
      <c r="T84" t="str">
        <f>IF(T85=0,"",Liittymislomake!E121)</f>
        <v/>
      </c>
    </row>
    <row r="85" spans="1:20" x14ac:dyDescent="0.35">
      <c r="A85">
        <v>83</v>
      </c>
      <c r="B85">
        <f>IF(ROW(B85)-2&lt;=Liittymislomake!$D$5,FIND(",",Liittymislomake!$C$3,C84+1),IF(ROW(B85)=Liittymislomake!$D$5,Liittymislomake!$D$4, 0))</f>
        <v>0</v>
      </c>
      <c r="C85">
        <f>IF(ROW(C85)-2&lt;=Liittymislomake!$D$5,FIND(",",Liittymislomake!$C$3,C84+2)+2,IF(ROW(C85)-2=Liittymislomake!$D$5,Liittymislomake!$D$4, 0))</f>
        <v>0</v>
      </c>
      <c r="D85">
        <f>IF(A85&lt;Liittymislomake!$D$5,B86-C85,IF(A85=Liittymislomake!$D$5,Liittymislomake!$D$4-C85+1,0))</f>
        <v>0</v>
      </c>
      <c r="F85" t="str">
        <f>Liittymislomake!D19</f>
        <v/>
      </c>
      <c r="G85" t="str">
        <f>IF(Liittymislomake!D19="","",VLOOKUP(Liittymislomake!D19,Alueet!$C$2:$D$293,2,FALSE))</f>
        <v/>
      </c>
      <c r="N85" s="1">
        <f>Liittymislomake!A122</f>
        <v>0</v>
      </c>
      <c r="O85" t="str">
        <f>IF(Liittymislomake!A122="","",VLOOKUP(Liittymislomake!A122,tauluAsiointitiedot[],2,FALSE))</f>
        <v/>
      </c>
      <c r="P85">
        <f>IF(Liittymislomake!C122="",2,1)</f>
        <v>2</v>
      </c>
      <c r="Q85">
        <f>Liittymislomake!B122</f>
        <v>0</v>
      </c>
      <c r="R85">
        <f>IF(R86=0,"",Liittymislomake!C122)</f>
        <v>0</v>
      </c>
      <c r="S85">
        <f>IF(S86=0,"",Liittymislomake!D122)</f>
        <v>0</v>
      </c>
      <c r="T85">
        <f>IF(T86=0,"",Liittymislomake!E122)</f>
        <v>0</v>
      </c>
    </row>
    <row r="86" spans="1:20" x14ac:dyDescent="0.35">
      <c r="A86">
        <v>84</v>
      </c>
      <c r="B86">
        <f>IF(ROW(B86)-2&lt;=Liittymislomake!$D$5,FIND(",",Liittymislomake!$C$3,C85+1),IF(ROW(B86)=Liittymislomake!$D$5,Liittymislomake!$D$4, 0))</f>
        <v>0</v>
      </c>
      <c r="C86">
        <f>IF(ROW(C86)-2&lt;=Liittymislomake!$D$5,FIND(",",Liittymislomake!$C$3,C85+2)+2,IF(ROW(C86)-2=Liittymislomake!$D$5,Liittymislomake!$D$4, 0))</f>
        <v>0</v>
      </c>
      <c r="D86">
        <f>IF(A86&lt;Liittymislomake!$D$5,B87-C86,IF(A86=Liittymislomake!$D$5,Liittymislomake!$D$4-C86+1,0))</f>
        <v>0</v>
      </c>
      <c r="F86" t="str">
        <f>Liittymislomake!D20</f>
        <v/>
      </c>
      <c r="G86" t="str">
        <f>IF(Liittymislomake!D20="","",VLOOKUP(Liittymislomake!D20,Alueet!$C$2:$D$293,2,FALSE))</f>
        <v/>
      </c>
      <c r="N86" s="1">
        <f>Liittymislomake!A123</f>
        <v>0</v>
      </c>
      <c r="O86" t="str">
        <f>IF(Liittymislomake!A123="","",VLOOKUP(Liittymislomake!A123,tauluAsiointitiedot[],2,FALSE))</f>
        <v/>
      </c>
      <c r="P86">
        <f>IF(Liittymislomake!C123="",2,1)</f>
        <v>2</v>
      </c>
      <c r="Q86">
        <f>Liittymislomake!B123</f>
        <v>0</v>
      </c>
      <c r="R86" t="str">
        <f>IF(R87=0,"",Liittymislomake!C123)</f>
        <v/>
      </c>
      <c r="S86" t="str">
        <f>IF(S87=0,"",Liittymislomake!D123)</f>
        <v/>
      </c>
      <c r="T86" t="str">
        <f>IF(T87=0,"",Liittymislomake!E123)</f>
        <v/>
      </c>
    </row>
    <row r="87" spans="1:20" x14ac:dyDescent="0.35">
      <c r="A87">
        <v>85</v>
      </c>
      <c r="B87">
        <f>IF(ROW(B87)-2&lt;=Liittymislomake!$D$5,FIND(",",Liittymislomake!$C$3,C86+1),IF(ROW(B87)=Liittymislomake!$D$5,Liittymislomake!$D$4, 0))</f>
        <v>0</v>
      </c>
      <c r="C87">
        <f>IF(ROW(C87)-2&lt;=Liittymislomake!$D$5,FIND(",",Liittymislomake!$C$3,C86+2)+2,IF(ROW(C87)-2=Liittymislomake!$D$5,Liittymislomake!$D$4, 0))</f>
        <v>0</v>
      </c>
      <c r="D87">
        <f>IF(A87&lt;Liittymislomake!$D$5,B88-C87,IF(A87=Liittymislomake!$D$5,Liittymislomake!$D$4-C87+1,0))</f>
        <v>0</v>
      </c>
      <c r="F87" t="str">
        <f>Liittymislomake!D21</f>
        <v/>
      </c>
      <c r="G87" t="str">
        <f>IF(Liittymislomake!D21="","",VLOOKUP(Liittymislomake!D21,Alueet!$C$2:$D$293,2,FALSE))</f>
        <v/>
      </c>
      <c r="N87" s="1">
        <f>Liittymislomake!A124</f>
        <v>0</v>
      </c>
      <c r="O87" t="str">
        <f>IF(Liittymislomake!A124="","",VLOOKUP(Liittymislomake!A124,tauluAsiointitiedot[],2,FALSE))</f>
        <v/>
      </c>
      <c r="P87">
        <f>IF(Liittymislomake!C124="",2,1)</f>
        <v>2</v>
      </c>
      <c r="Q87">
        <f>Liittymislomake!B124</f>
        <v>0</v>
      </c>
      <c r="R87">
        <f>IF(R88=0,"",Liittymislomake!C124)</f>
        <v>0</v>
      </c>
      <c r="S87">
        <f>IF(S88=0,"",Liittymislomake!D124)</f>
        <v>0</v>
      </c>
      <c r="T87">
        <f>IF(T88=0,"",Liittymislomake!E124)</f>
        <v>0</v>
      </c>
    </row>
    <row r="88" spans="1:20" x14ac:dyDescent="0.35">
      <c r="A88">
        <v>86</v>
      </c>
      <c r="B88">
        <f>IF(ROW(B88)-2&lt;=Liittymislomake!$D$5,FIND(",",Liittymislomake!$C$3,C87+1),IF(ROW(B88)=Liittymislomake!$D$5,Liittymislomake!$D$4, 0))</f>
        <v>0</v>
      </c>
      <c r="C88">
        <f>IF(ROW(C88)-2&lt;=Liittymislomake!$D$5,FIND(",",Liittymislomake!$C$3,C87+2)+2,IF(ROW(C88)-2=Liittymislomake!$D$5,Liittymislomake!$D$4, 0))</f>
        <v>0</v>
      </c>
      <c r="D88">
        <f>IF(A88&lt;Liittymislomake!$D$5,B89-C88,IF(A88=Liittymislomake!$D$5,Liittymislomake!$D$4-C88+1,0))</f>
        <v>0</v>
      </c>
      <c r="F88" t="str">
        <f>Liittymislomake!D22</f>
        <v/>
      </c>
      <c r="G88" t="str">
        <f>IF(Liittymislomake!D22="","",VLOOKUP(Liittymislomake!D22,Alueet!$C$2:$D$293,2,FALSE))</f>
        <v/>
      </c>
      <c r="N88" s="1">
        <f>Liittymislomake!A125</f>
        <v>0</v>
      </c>
      <c r="O88" t="str">
        <f>IF(Liittymislomake!A125="","",VLOOKUP(Liittymislomake!A125,tauluAsiointitiedot[],2,FALSE))</f>
        <v/>
      </c>
      <c r="P88">
        <f>IF(Liittymislomake!C125="",2,1)</f>
        <v>2</v>
      </c>
      <c r="Q88">
        <f>Liittymislomake!B125</f>
        <v>0</v>
      </c>
      <c r="R88" t="str">
        <f>IF(R89=0,"",Liittymislomake!C125)</f>
        <v/>
      </c>
      <c r="S88" t="str">
        <f>IF(S89=0,"",Liittymislomake!D125)</f>
        <v/>
      </c>
      <c r="T88" t="str">
        <f>IF(T89=0,"",Liittymislomake!E125)</f>
        <v/>
      </c>
    </row>
    <row r="89" spans="1:20" x14ac:dyDescent="0.35">
      <c r="A89">
        <v>87</v>
      </c>
      <c r="B89">
        <f>IF(ROW(B89)-2&lt;=Liittymislomake!$D$5,FIND(",",Liittymislomake!$C$3,C88+1),IF(ROW(B89)=Liittymislomake!$D$5,Liittymislomake!$D$4, 0))</f>
        <v>0</v>
      </c>
      <c r="C89">
        <f>IF(ROW(C89)-2&lt;=Liittymislomake!$D$5,FIND(",",Liittymislomake!$C$3,C88+2)+2,IF(ROW(C89)-2=Liittymislomake!$D$5,Liittymislomake!$D$4, 0))</f>
        <v>0</v>
      </c>
      <c r="D89">
        <f>IF(A89&lt;Liittymislomake!$D$5,B90-C89,IF(A89=Liittymislomake!$D$5,Liittymislomake!$D$4-C89+1,0))</f>
        <v>0</v>
      </c>
      <c r="F89" t="str">
        <f>Liittymislomake!D23</f>
        <v/>
      </c>
      <c r="G89" t="str">
        <f>IF(Liittymislomake!D23="","",VLOOKUP(Liittymislomake!D23,Alueet!$C$2:$D$293,2,FALSE))</f>
        <v/>
      </c>
      <c r="N89" s="1">
        <f>Liittymislomake!A126</f>
        <v>0</v>
      </c>
      <c r="O89" t="str">
        <f>IF(Liittymislomake!A126="","",VLOOKUP(Liittymislomake!A126,tauluAsiointitiedot[],2,FALSE))</f>
        <v/>
      </c>
      <c r="P89">
        <f>IF(Liittymislomake!C126="",2,1)</f>
        <v>2</v>
      </c>
      <c r="Q89">
        <f>Liittymislomake!B126</f>
        <v>0</v>
      </c>
      <c r="R89">
        <f>IF(R90=0,"",Liittymislomake!C126)</f>
        <v>0</v>
      </c>
      <c r="S89">
        <f>IF(S90=0,"",Liittymislomake!D126)</f>
        <v>0</v>
      </c>
      <c r="T89">
        <f>IF(T90=0,"",Liittymislomake!E126)</f>
        <v>0</v>
      </c>
    </row>
    <row r="90" spans="1:20" x14ac:dyDescent="0.35">
      <c r="A90">
        <v>88</v>
      </c>
      <c r="B90">
        <f>IF(ROW(B90)-2&lt;=Liittymislomake!$D$5,FIND(",",Liittymislomake!$C$3,C89+1),IF(ROW(B90)=Liittymislomake!$D$5,Liittymislomake!$D$4, 0))</f>
        <v>0</v>
      </c>
      <c r="C90">
        <f>IF(ROW(C90)-2&lt;=Liittymislomake!$D$5,FIND(",",Liittymislomake!$C$3,C89+2)+2,IF(ROW(C90)-2=Liittymislomake!$D$5,Liittymislomake!$D$4, 0))</f>
        <v>0</v>
      </c>
      <c r="D90">
        <f>IF(A90&lt;Liittymislomake!$D$5,B91-C90,IF(A90=Liittymislomake!$D$5,Liittymislomake!$D$4-C90+1,0))</f>
        <v>0</v>
      </c>
      <c r="F90" t="str">
        <f>Liittymislomake!D24</f>
        <v/>
      </c>
      <c r="G90" t="str">
        <f>IF(Liittymislomake!D24="","",VLOOKUP(Liittymislomake!D24,Alueet!$C$2:$D$293,2,FALSE))</f>
        <v/>
      </c>
      <c r="N90" s="1">
        <f>Liittymislomake!A127</f>
        <v>0</v>
      </c>
      <c r="O90" t="str">
        <f>IF(Liittymislomake!A127="","",VLOOKUP(Liittymislomake!A127,tauluAsiointitiedot[],2,FALSE))</f>
        <v/>
      </c>
      <c r="P90">
        <f>IF(Liittymislomake!C127="",2,1)</f>
        <v>2</v>
      </c>
      <c r="Q90">
        <f>Liittymislomake!B127</f>
        <v>0</v>
      </c>
      <c r="R90" t="str">
        <f>IF(R91=0,"",Liittymislomake!C127)</f>
        <v/>
      </c>
      <c r="S90" t="str">
        <f>IF(S91=0,"",Liittymislomake!D127)</f>
        <v/>
      </c>
      <c r="T90" t="str">
        <f>IF(T91=0,"",Liittymislomake!E127)</f>
        <v/>
      </c>
    </row>
    <row r="91" spans="1:20" x14ac:dyDescent="0.35">
      <c r="A91">
        <v>89</v>
      </c>
      <c r="B91">
        <f>IF(ROW(B91)-2&lt;=Liittymislomake!$D$5,FIND(",",Liittymislomake!$C$3,C90+1),IF(ROW(B91)=Liittymislomake!$D$5,Liittymislomake!$D$4, 0))</f>
        <v>0</v>
      </c>
      <c r="C91">
        <f>IF(ROW(C91)-2&lt;=Liittymislomake!$D$5,FIND(",",Liittymislomake!$C$3,C90+2)+2,IF(ROW(C91)-2=Liittymislomake!$D$5,Liittymislomake!$D$4, 0))</f>
        <v>0</v>
      </c>
      <c r="D91">
        <f>IF(A91&lt;Liittymislomake!$D$5,B92-C91,IF(A91=Liittymislomake!$D$5,Liittymislomake!$D$4-C91+1,0))</f>
        <v>0</v>
      </c>
      <c r="F91" t="str">
        <f>Liittymislomake!D25</f>
        <v/>
      </c>
      <c r="G91" t="str">
        <f>IF(Liittymislomake!D25="","",VLOOKUP(Liittymislomake!D25,Alueet!$C$2:$D$293,2,FALSE))</f>
        <v/>
      </c>
      <c r="N91" s="1">
        <f>Liittymislomake!A128</f>
        <v>0</v>
      </c>
      <c r="O91" t="str">
        <f>IF(Liittymislomake!A128="","",VLOOKUP(Liittymislomake!A128,tauluAsiointitiedot[],2,FALSE))</f>
        <v/>
      </c>
      <c r="P91">
        <f>IF(Liittymislomake!C128="",2,1)</f>
        <v>2</v>
      </c>
      <c r="Q91">
        <f>Liittymislomake!B128</f>
        <v>0</v>
      </c>
      <c r="R91">
        <f>IF(R92=0,"",Liittymislomake!C128)</f>
        <v>0</v>
      </c>
      <c r="S91">
        <f>IF(S92=0,"",Liittymislomake!D128)</f>
        <v>0</v>
      </c>
      <c r="T91">
        <f>IF(T92=0,"",Liittymislomake!E128)</f>
        <v>0</v>
      </c>
    </row>
    <row r="92" spans="1:20" x14ac:dyDescent="0.35">
      <c r="A92">
        <v>90</v>
      </c>
      <c r="B92">
        <f>IF(ROW(B92)-2&lt;=Liittymislomake!$D$5,FIND(",",Liittymislomake!$C$3,C91+1),IF(ROW(B92)=Liittymislomake!$D$5,Liittymislomake!$D$4, 0))</f>
        <v>0</v>
      </c>
      <c r="C92">
        <f>IF(ROW(C92)-2&lt;=Liittymislomake!$D$5,FIND(",",Liittymislomake!$C$3,C91+2)+2,IF(ROW(C92)-2=Liittymislomake!$D$5,Liittymislomake!$D$4, 0))</f>
        <v>0</v>
      </c>
      <c r="D92">
        <f>IF(A92&lt;Liittymislomake!$D$5,B93-C92,IF(A92=Liittymislomake!$D$5,Liittymislomake!$D$4-C92+1,0))</f>
        <v>0</v>
      </c>
      <c r="F92" t="str">
        <f>Liittymislomake!D26</f>
        <v/>
      </c>
      <c r="G92" t="str">
        <f>IF(Liittymislomake!D26="","",VLOOKUP(Liittymislomake!D26,Alueet!$C$2:$D$293,2,FALSE))</f>
        <v/>
      </c>
      <c r="N92" s="1">
        <f>Liittymislomake!A129</f>
        <v>0</v>
      </c>
      <c r="O92" t="str">
        <f>IF(Liittymislomake!A129="","",VLOOKUP(Liittymislomake!A129,tauluAsiointitiedot[],2,FALSE))</f>
        <v/>
      </c>
      <c r="P92">
        <f>IF(Liittymislomake!C129="",2,1)</f>
        <v>2</v>
      </c>
      <c r="Q92">
        <f>Liittymislomake!B129</f>
        <v>0</v>
      </c>
      <c r="R92" t="str">
        <f>IF(R93=0,"",Liittymislomake!C129)</f>
        <v/>
      </c>
      <c r="S92" t="str">
        <f>IF(S93=0,"",Liittymislomake!D129)</f>
        <v/>
      </c>
      <c r="T92" t="str">
        <f>IF(T93=0,"",Liittymislomake!E129)</f>
        <v/>
      </c>
    </row>
    <row r="93" spans="1:20" x14ac:dyDescent="0.35">
      <c r="A93">
        <v>91</v>
      </c>
      <c r="B93">
        <f>IF(ROW(B93)-2&lt;=Liittymislomake!$D$5,FIND(",",Liittymislomake!$C$3,C92+1),IF(ROW(B93)=Liittymislomake!$D$5,Liittymislomake!$D$4, 0))</f>
        <v>0</v>
      </c>
      <c r="C93">
        <f>IF(ROW(C93)-2&lt;=Liittymislomake!$D$5,FIND(",",Liittymislomake!$C$3,C92+2)+2,IF(ROW(C93)-2=Liittymislomake!$D$5,Liittymislomake!$D$4, 0))</f>
        <v>0</v>
      </c>
      <c r="D93">
        <f>IF(A93&lt;Liittymislomake!$D$5,B94-C93,IF(A93=Liittymislomake!$D$5,Liittymislomake!$D$4-C93+1,0))</f>
        <v>0</v>
      </c>
      <c r="F93" t="str">
        <f>Liittymislomake!D27</f>
        <v/>
      </c>
      <c r="G93" t="str">
        <f>IF(Liittymislomake!D27="","",VLOOKUP(Liittymislomake!D27,Alueet!$C$2:$D$293,2,FALSE))</f>
        <v/>
      </c>
      <c r="N93" s="1">
        <f>Liittymislomake!A130</f>
        <v>0</v>
      </c>
      <c r="O93" t="str">
        <f>IF(Liittymislomake!A130="","",VLOOKUP(Liittymislomake!A130,tauluAsiointitiedot[],2,FALSE))</f>
        <v/>
      </c>
      <c r="P93">
        <f>IF(Liittymislomake!C130="",2,1)</f>
        <v>2</v>
      </c>
      <c r="Q93">
        <f>Liittymislomake!B130</f>
        <v>0</v>
      </c>
      <c r="R93">
        <f>IF(R94=0,"",Liittymislomake!C130)</f>
        <v>0</v>
      </c>
      <c r="S93">
        <f>IF(S94=0,"",Liittymislomake!D130)</f>
        <v>0</v>
      </c>
      <c r="T93">
        <f>IF(T94=0,"",Liittymislomake!E130)</f>
        <v>0</v>
      </c>
    </row>
    <row r="94" spans="1:20" x14ac:dyDescent="0.35">
      <c r="A94">
        <v>92</v>
      </c>
      <c r="B94">
        <f>IF(ROW(B94)-2&lt;=Liittymislomake!$D$5,FIND(",",Liittymislomake!$C$3,C93+1),IF(ROW(B94)=Liittymislomake!$D$5,Liittymislomake!$D$4, 0))</f>
        <v>0</v>
      </c>
      <c r="C94">
        <f>IF(ROW(C94)-2&lt;=Liittymislomake!$D$5,FIND(",",Liittymislomake!$C$3,C93+2)+2,IF(ROW(C94)-2=Liittymislomake!$D$5,Liittymislomake!$D$4, 0))</f>
        <v>0</v>
      </c>
      <c r="D94">
        <f>IF(A94&lt;Liittymislomake!$D$5,B95-C94,IF(A94=Liittymislomake!$D$5,Liittymislomake!$D$4-C94+1,0))</f>
        <v>0</v>
      </c>
      <c r="F94" t="str">
        <f>Liittymislomake!D28</f>
        <v/>
      </c>
      <c r="G94" t="str">
        <f>IF(Liittymislomake!D28="","",VLOOKUP(Liittymislomake!D28,Alueet!$C$2:$D$293,2,FALSE))</f>
        <v/>
      </c>
      <c r="N94" s="1">
        <f>Liittymislomake!A131</f>
        <v>0</v>
      </c>
      <c r="O94" t="str">
        <f>IF(Liittymislomake!A131="","",VLOOKUP(Liittymislomake!A131,tauluAsiointitiedot[],2,FALSE))</f>
        <v/>
      </c>
      <c r="P94">
        <f>IF(Liittymislomake!C131="",2,1)</f>
        <v>2</v>
      </c>
      <c r="Q94">
        <f>Liittymislomake!B131</f>
        <v>0</v>
      </c>
      <c r="R94" t="str">
        <f>IF(R95=0,"",Liittymislomake!C131)</f>
        <v/>
      </c>
      <c r="S94" t="str">
        <f>IF(S95=0,"",Liittymislomake!D131)</f>
        <v/>
      </c>
      <c r="T94" t="str">
        <f>IF(T95=0,"",Liittymislomake!E131)</f>
        <v/>
      </c>
    </row>
    <row r="95" spans="1:20" x14ac:dyDescent="0.35">
      <c r="A95">
        <v>93</v>
      </c>
      <c r="B95">
        <f>IF(ROW(B95)-2&lt;=Liittymislomake!$D$5,FIND(",",Liittymislomake!$C$3,C94+1),IF(ROW(B95)=Liittymislomake!$D$5,Liittymislomake!$D$4, 0))</f>
        <v>0</v>
      </c>
      <c r="C95">
        <f>IF(ROW(C95)-2&lt;=Liittymislomake!$D$5,FIND(",",Liittymislomake!$C$3,C94+2)+2,IF(ROW(C95)-2=Liittymislomake!$D$5,Liittymislomake!$D$4, 0))</f>
        <v>0</v>
      </c>
      <c r="D95">
        <f>IF(A95&lt;Liittymislomake!$D$5,B96-C95,IF(A95=Liittymislomake!$D$5,Liittymislomake!$D$4-C95+1,0))</f>
        <v>0</v>
      </c>
      <c r="F95" t="str">
        <f>Liittymislomake!D29</f>
        <v/>
      </c>
      <c r="G95" t="str">
        <f>IF(Liittymislomake!D29="","",VLOOKUP(Liittymislomake!D29,Alueet!$C$2:$D$293,2,FALSE))</f>
        <v/>
      </c>
      <c r="N95" s="1">
        <f>Liittymislomake!A132</f>
        <v>0</v>
      </c>
      <c r="O95" t="str">
        <f>IF(Liittymislomake!A132="","",VLOOKUP(Liittymislomake!A132,tauluAsiointitiedot[],2,FALSE))</f>
        <v/>
      </c>
      <c r="P95">
        <f>IF(Liittymislomake!C132="",2,1)</f>
        <v>2</v>
      </c>
      <c r="Q95">
        <f>Liittymislomake!B132</f>
        <v>0</v>
      </c>
      <c r="R95">
        <f>IF(R96=0,"",Liittymislomake!C132)</f>
        <v>0</v>
      </c>
      <c r="S95">
        <f>IF(S96=0,"",Liittymislomake!D132)</f>
        <v>0</v>
      </c>
      <c r="T95">
        <f>IF(T96=0,"",Liittymislomake!E132)</f>
        <v>0</v>
      </c>
    </row>
    <row r="96" spans="1:20" x14ac:dyDescent="0.35">
      <c r="A96">
        <v>94</v>
      </c>
      <c r="B96">
        <f>IF(ROW(B96)-2&lt;=Liittymislomake!$D$5,FIND(",",Liittymislomake!$C$3,C95+1),IF(ROW(B96)=Liittymislomake!$D$5,Liittymislomake!$D$4, 0))</f>
        <v>0</v>
      </c>
      <c r="C96">
        <f>IF(ROW(C96)-2&lt;=Liittymislomake!$D$5,FIND(",",Liittymislomake!$C$3,C95+2)+2,IF(ROW(C96)-2=Liittymislomake!$D$5,Liittymislomake!$D$4, 0))</f>
        <v>0</v>
      </c>
      <c r="D96">
        <f>IF(A96&lt;Liittymislomake!$D$5,B97-C96,IF(A96=Liittymislomake!$D$5,Liittymislomake!$D$4-C96+1,0))</f>
        <v>0</v>
      </c>
      <c r="F96" t="str">
        <f>Liittymislomake!D30</f>
        <v/>
      </c>
      <c r="G96" t="str">
        <f>IF(Liittymislomake!D30="","",VLOOKUP(Liittymislomake!D30,Alueet!$C$2:$D$293,2,FALSE))</f>
        <v/>
      </c>
      <c r="N96" s="1">
        <f>Liittymislomake!A133</f>
        <v>0</v>
      </c>
      <c r="O96" t="str">
        <f>IF(Liittymislomake!A133="","",VLOOKUP(Liittymislomake!A133,tauluAsiointitiedot[],2,FALSE))</f>
        <v/>
      </c>
      <c r="P96">
        <f>IF(Liittymislomake!C133="",2,1)</f>
        <v>2</v>
      </c>
      <c r="Q96">
        <f>Liittymislomake!B133</f>
        <v>0</v>
      </c>
      <c r="R96" t="str">
        <f>IF(R97=0,"",Liittymislomake!C133)</f>
        <v/>
      </c>
      <c r="S96" t="str">
        <f>IF(S97=0,"",Liittymislomake!D133)</f>
        <v/>
      </c>
      <c r="T96" t="str">
        <f>IF(T97=0,"",Liittymislomake!E133)</f>
        <v/>
      </c>
    </row>
    <row r="97" spans="1:20" x14ac:dyDescent="0.35">
      <c r="A97">
        <v>95</v>
      </c>
      <c r="B97">
        <f>IF(ROW(B97)-2&lt;=Liittymislomake!$D$5,FIND(",",Liittymislomake!$C$3,C96+1),IF(ROW(B97)=Liittymislomake!$D$5,Liittymislomake!$D$4, 0))</f>
        <v>0</v>
      </c>
      <c r="C97">
        <f>IF(ROW(C97)-2&lt;=Liittymislomake!$D$5,FIND(",",Liittymislomake!$C$3,C96+2)+2,IF(ROW(C97)-2=Liittymislomake!$D$5,Liittymislomake!$D$4, 0))</f>
        <v>0</v>
      </c>
      <c r="D97">
        <f>IF(A97&lt;Liittymislomake!$D$5,B98-C97,IF(A97=Liittymislomake!$D$5,Liittymislomake!$D$4-C97+1,0))</f>
        <v>0</v>
      </c>
      <c r="F97" t="str">
        <f>Liittymislomake!D31</f>
        <v/>
      </c>
      <c r="G97" t="str">
        <f>IF(Liittymislomake!D31="","",VLOOKUP(Liittymislomake!D31,Alueet!$C$2:$D$293,2,FALSE))</f>
        <v/>
      </c>
      <c r="N97" s="1">
        <f>Liittymislomake!A134</f>
        <v>0</v>
      </c>
      <c r="O97" t="str">
        <f>IF(Liittymislomake!A134="","",VLOOKUP(Liittymislomake!A134,tauluAsiointitiedot[],2,FALSE))</f>
        <v/>
      </c>
      <c r="P97">
        <f>IF(Liittymislomake!C134="",2,1)</f>
        <v>2</v>
      </c>
      <c r="Q97">
        <f>Liittymislomake!B134</f>
        <v>0</v>
      </c>
      <c r="R97">
        <f>IF(R98=0,"",Liittymislomake!C134)</f>
        <v>0</v>
      </c>
      <c r="S97">
        <f>IF(S98=0,"",Liittymislomake!D134)</f>
        <v>0</v>
      </c>
      <c r="T97">
        <f>IF(T98=0,"",Liittymislomake!E134)</f>
        <v>0</v>
      </c>
    </row>
    <row r="98" spans="1:20" x14ac:dyDescent="0.35">
      <c r="A98">
        <v>96</v>
      </c>
      <c r="B98">
        <f>IF(ROW(B98)-2&lt;=Liittymislomake!$D$5,FIND(",",Liittymislomake!$C$3,C97+1),IF(ROW(B98)=Liittymislomake!$D$5,Liittymislomake!$D$4, 0))</f>
        <v>0</v>
      </c>
      <c r="C98">
        <f>IF(ROW(C98)-2&lt;=Liittymislomake!$D$5,FIND(",",Liittymislomake!$C$3,C97+2)+2,IF(ROW(C98)-2=Liittymislomake!$D$5,Liittymislomake!$D$4, 0))</f>
        <v>0</v>
      </c>
      <c r="D98">
        <f>IF(A98&lt;Liittymislomake!$D$5,B99-C98,IF(A98=Liittymislomake!$D$5,Liittymislomake!$D$4-C98+1,0))</f>
        <v>0</v>
      </c>
      <c r="F98" t="str">
        <f>Liittymislomake!D32</f>
        <v/>
      </c>
      <c r="G98" t="str">
        <f>IF(Liittymislomake!D32="","",VLOOKUP(Liittymislomake!D32,Alueet!$C$2:$D$293,2,FALSE))</f>
        <v/>
      </c>
      <c r="N98" s="1">
        <f>Liittymislomake!A135</f>
        <v>0</v>
      </c>
      <c r="O98" t="str">
        <f>IF(Liittymislomake!A135="","",VLOOKUP(Liittymislomake!A135,tauluAsiointitiedot[],2,FALSE))</f>
        <v/>
      </c>
      <c r="P98">
        <f>IF(Liittymislomake!C135="",2,1)</f>
        <v>2</v>
      </c>
      <c r="Q98">
        <f>Liittymislomake!B135</f>
        <v>0</v>
      </c>
      <c r="R98" t="str">
        <f>IF(R99=0,"",Liittymislomake!C135)</f>
        <v/>
      </c>
      <c r="S98" t="str">
        <f>IF(S99=0,"",Liittymislomake!D135)</f>
        <v/>
      </c>
      <c r="T98" t="str">
        <f>IF(T99=0,"",Liittymislomake!E135)</f>
        <v/>
      </c>
    </row>
    <row r="99" spans="1:20" x14ac:dyDescent="0.35">
      <c r="A99">
        <v>97</v>
      </c>
      <c r="B99">
        <f>IF(ROW(B99)-2&lt;=Liittymislomake!$D$5,FIND(",",Liittymislomake!$C$3,C98+1),IF(ROW(B99)=Liittymislomake!$D$5,Liittymislomake!$D$4, 0))</f>
        <v>0</v>
      </c>
      <c r="C99">
        <f>IF(ROW(C99)-2&lt;=Liittymislomake!$D$5,FIND(",",Liittymislomake!$C$3,C98+2)+2,IF(ROW(C99)-2=Liittymislomake!$D$5,Liittymislomake!$D$4, 0))</f>
        <v>0</v>
      </c>
      <c r="D99">
        <f>IF(A99&lt;Liittymislomake!$D$5,B100-C99,IF(A99=Liittymislomake!$D$5,Liittymislomake!$D$4-C99+1,0))</f>
        <v>0</v>
      </c>
      <c r="F99" t="str">
        <f>Liittymislomake!D33</f>
        <v/>
      </c>
      <c r="G99" t="str">
        <f>IF(Liittymislomake!D33="","",VLOOKUP(Liittymislomake!D33,Alueet!$C$2:$D$293,2,FALSE))</f>
        <v/>
      </c>
      <c r="N99" s="1">
        <f>Liittymislomake!A136</f>
        <v>0</v>
      </c>
      <c r="O99" t="str">
        <f>IF(Liittymislomake!A136="","",VLOOKUP(Liittymislomake!A136,tauluAsiointitiedot[],2,FALSE))</f>
        <v/>
      </c>
      <c r="P99">
        <f>IF(Liittymislomake!C136="",2,1)</f>
        <v>2</v>
      </c>
      <c r="Q99">
        <f>Liittymislomake!B136</f>
        <v>0</v>
      </c>
      <c r="R99">
        <f>IF(R100=0,"",Liittymislomake!C136)</f>
        <v>0</v>
      </c>
      <c r="S99">
        <f>IF(S100=0,"",Liittymislomake!D136)</f>
        <v>0</v>
      </c>
      <c r="T99">
        <f>IF(T100=0,"",Liittymislomake!E136)</f>
        <v>0</v>
      </c>
    </row>
    <row r="100" spans="1:20" x14ac:dyDescent="0.35">
      <c r="A100">
        <v>98</v>
      </c>
      <c r="B100">
        <f>IF(ROW(B100)-2&lt;=Liittymislomake!$D$5,FIND(",",Liittymislomake!$C$3,C99+1),IF(ROW(B100)=Liittymislomake!$D$5,Liittymislomake!$D$4, 0))</f>
        <v>0</v>
      </c>
      <c r="C100">
        <f>IF(ROW(C100)-2&lt;=Liittymislomake!$D$5,FIND(",",Liittymislomake!$C$3,C99+2)+2,IF(ROW(C100)-2=Liittymislomake!$D$5,Liittymislomake!$D$4, 0))</f>
        <v>0</v>
      </c>
      <c r="D100">
        <f>IF(A100&lt;Liittymislomake!$D$5,B101-C100,IF(A100=Liittymislomake!$D$5,Liittymislomake!$D$4-C100+1,0))</f>
        <v>0</v>
      </c>
      <c r="F100" t="str">
        <f>Liittymislomake!D34</f>
        <v/>
      </c>
      <c r="G100" t="str">
        <f>IF(Liittymislomake!D34="","",VLOOKUP(Liittymislomake!D34,Alueet!$C$2:$D$293,2,FALSE))</f>
        <v/>
      </c>
      <c r="N100" s="1">
        <f>Liittymislomake!A137</f>
        <v>0</v>
      </c>
      <c r="O100" t="str">
        <f>IF(Liittymislomake!A137="","",VLOOKUP(Liittymislomake!A137,tauluAsiointitiedot[],2,FALSE))</f>
        <v/>
      </c>
      <c r="P100">
        <f>IF(Liittymislomake!C137="",2,1)</f>
        <v>2</v>
      </c>
      <c r="Q100">
        <f>Liittymislomake!B137</f>
        <v>0</v>
      </c>
      <c r="R100" t="str">
        <f>IF(R101=0,"",Liittymislomake!C137)</f>
        <v/>
      </c>
      <c r="S100" t="str">
        <f>IF(S101=0,"",Liittymislomake!D137)</f>
        <v/>
      </c>
      <c r="T100" t="str">
        <f>IF(T101=0,"",Liittymislomake!E137)</f>
        <v/>
      </c>
    </row>
    <row r="101" spans="1:20" x14ac:dyDescent="0.35">
      <c r="A101">
        <v>99</v>
      </c>
      <c r="B101">
        <f>IF(ROW(B101)-2&lt;=Liittymislomake!$D$5,FIND(",",Liittymislomake!$C$3,C100+1),IF(ROW(B101)=Liittymislomake!$D$5,Liittymislomake!$D$4, 0))</f>
        <v>0</v>
      </c>
      <c r="C101">
        <f>IF(ROW(C101)-2&lt;=Liittymislomake!$D$5,FIND(",",Liittymislomake!$C$3,C100+2)+2,IF(ROW(C101)-2=Liittymislomake!$D$5,Liittymislomake!$D$4, 0))</f>
        <v>0</v>
      </c>
      <c r="D101">
        <f>IF(A101&lt;Liittymislomake!$D$5,B102-C101,IF(A101=Liittymislomake!$D$5,Liittymislomake!$D$4-C101+1,0))</f>
        <v>0</v>
      </c>
      <c r="F101" t="str">
        <f>Liittymislomake!D35</f>
        <v/>
      </c>
      <c r="G101" t="str">
        <f>IF(Liittymislomake!D35="","",VLOOKUP(Liittymislomake!D35,Alueet!$C$2:$D$293,2,FALSE))</f>
        <v/>
      </c>
      <c r="N101" s="1">
        <f>Liittymislomake!A138</f>
        <v>0</v>
      </c>
      <c r="O101" t="str">
        <f>IF(Liittymislomake!A138="","",VLOOKUP(Liittymislomake!A138,tauluAsiointitiedot[],2,FALSE))</f>
        <v/>
      </c>
      <c r="P101">
        <f>IF(Liittymislomake!C138="",2,1)</f>
        <v>2</v>
      </c>
      <c r="Q101">
        <f>Liittymislomake!B138</f>
        <v>0</v>
      </c>
      <c r="R101">
        <f>IF(R102=0,"",Liittymislomake!C138)</f>
        <v>0</v>
      </c>
      <c r="S101">
        <f>IF(S102=0,"",Liittymislomake!D138)</f>
        <v>0</v>
      </c>
      <c r="T101">
        <f>IF(T102=0,"",Liittymislomake!E138)</f>
        <v>0</v>
      </c>
    </row>
    <row r="102" spans="1:20" x14ac:dyDescent="0.35">
      <c r="A102">
        <v>100</v>
      </c>
      <c r="B102">
        <f>IF(ROW(B102)-2&lt;=Liittymislomake!$D$5,FIND(",",Liittymislomake!$C$3,C101+1),IF(ROW(B102)=Liittymislomake!$D$5,Liittymislomake!$D$4, 0))</f>
        <v>0</v>
      </c>
      <c r="C102">
        <f>IF(ROW(C102)-2&lt;=Liittymislomake!$D$5,FIND(",",Liittymislomake!$C$3,C101+2)+2,IF(ROW(C102)-2=Liittymislomake!$D$5,Liittymislomake!$D$4, 0))</f>
        <v>0</v>
      </c>
      <c r="D102">
        <f>IF(A102&lt;Liittymislomake!$D$5,B103-C102,IF(A102=Liittymislomake!$D$5,Liittymislomake!$D$4-C102+1,0))</f>
        <v>0</v>
      </c>
      <c r="F102" t="str">
        <f>Liittymislomake!D36</f>
        <v/>
      </c>
      <c r="G102" t="str">
        <f>IF(Liittymislomake!D36="","",VLOOKUP(Liittymislomake!D36,Alueet!$C$2:$D$293,2,FALSE))</f>
        <v/>
      </c>
      <c r="N102" s="1">
        <f>Liittymislomake!A139</f>
        <v>0</v>
      </c>
      <c r="O102" t="str">
        <f>IF(Liittymislomake!A139="","",VLOOKUP(Liittymislomake!A139,tauluAsiointitiedot[],2,FALSE))</f>
        <v/>
      </c>
      <c r="P102">
        <f>IF(Liittymislomake!C139="",2,1)</f>
        <v>2</v>
      </c>
      <c r="Q102">
        <f>Liittymislomake!B139</f>
        <v>0</v>
      </c>
      <c r="R102" t="str">
        <f>IF(R103=0,"",Liittymislomake!C139)</f>
        <v/>
      </c>
      <c r="S102" t="str">
        <f>IF(S103=0,"",Liittymislomake!D139)</f>
        <v/>
      </c>
      <c r="T102" t="str">
        <f>IF(T103=0,"",Liittymislomake!E139)</f>
        <v/>
      </c>
    </row>
    <row r="103" spans="1:20" x14ac:dyDescent="0.35">
      <c r="N103" s="1">
        <f>Liittymislomake!A140</f>
        <v>0</v>
      </c>
      <c r="O103" t="str">
        <f>IF(Liittymislomake!A140="","",VLOOKUP(Liittymislomake!A140,tauluAsiointitiedot[],2,FALSE))</f>
        <v/>
      </c>
      <c r="P103">
        <f>IF(Liittymislomake!C140="",2,1)</f>
        <v>2</v>
      </c>
      <c r="Q103">
        <f>Liittymislomake!B140</f>
        <v>0</v>
      </c>
      <c r="R103">
        <f>IF(R104=0,"",Liittymislomake!C140)</f>
        <v>0</v>
      </c>
      <c r="S103">
        <f>IF(S104=0,"",Liittymislomake!D140)</f>
        <v>0</v>
      </c>
      <c r="T103">
        <f>IF(T104=0,"",Liittymislomake!E140)</f>
        <v>0</v>
      </c>
    </row>
    <row r="104" spans="1:20" x14ac:dyDescent="0.35">
      <c r="N104" s="1">
        <f>Liittymislomake!A141</f>
        <v>0</v>
      </c>
      <c r="O104" t="str">
        <f>IF(Liittymislomake!A141="","",VLOOKUP(Liittymislomake!A141,tauluAsiointitiedot[],2,FALSE))</f>
        <v/>
      </c>
      <c r="P104">
        <f>IF(Liittymislomake!C141="",2,1)</f>
        <v>2</v>
      </c>
      <c r="Q104">
        <f>Liittymislomake!B141</f>
        <v>0</v>
      </c>
      <c r="R104" t="str">
        <f>IF(R105=0,"",Liittymislomake!C141)</f>
        <v/>
      </c>
      <c r="S104" t="str">
        <f>IF(S105=0,"",Liittymislomake!D141)</f>
        <v/>
      </c>
      <c r="T104" t="str">
        <f>IF(T105=0,"",Liittymislomake!E141)</f>
        <v/>
      </c>
    </row>
    <row r="105" spans="1:20" x14ac:dyDescent="0.35">
      <c r="N105" s="1">
        <f>Liittymislomake!A142</f>
        <v>0</v>
      </c>
      <c r="O105" t="str">
        <f>IF(Liittymislomake!A142="","",VLOOKUP(Liittymislomake!A142,tauluAsiointitiedot[],2,FALSE))</f>
        <v/>
      </c>
      <c r="P105">
        <f>IF(Liittymislomake!C142="",2,1)</f>
        <v>2</v>
      </c>
      <c r="Q105">
        <f>Liittymislomake!B142</f>
        <v>0</v>
      </c>
      <c r="R105">
        <f>IF(R106=0,"",Liittymislomake!C142)</f>
        <v>0</v>
      </c>
      <c r="S105">
        <f>IF(S106=0,"",Liittymislomake!D142)</f>
        <v>0</v>
      </c>
      <c r="T105">
        <f>IF(T106=0,"",Liittymislomake!E142)</f>
        <v>0</v>
      </c>
    </row>
    <row r="106" spans="1:20" x14ac:dyDescent="0.35">
      <c r="N106" s="1">
        <f>Liittymislomake!A143</f>
        <v>0</v>
      </c>
      <c r="O106" t="str">
        <f>IF(Liittymislomake!A143="","",VLOOKUP(Liittymislomake!A143,tauluAsiointitiedot[],2,FALSE))</f>
        <v/>
      </c>
      <c r="P106">
        <f>IF(Liittymislomake!C143="",2,1)</f>
        <v>2</v>
      </c>
      <c r="Q106">
        <f>Liittymislomake!B143</f>
        <v>0</v>
      </c>
      <c r="R106" t="str">
        <f>IF(R107=0,"",Liittymislomake!C143)</f>
        <v/>
      </c>
      <c r="S106" t="str">
        <f>IF(S107=0,"",Liittymislomake!D143)</f>
        <v/>
      </c>
      <c r="T106" t="str">
        <f>IF(T107=0,"",Liittymislomake!E143)</f>
        <v/>
      </c>
    </row>
    <row r="107" spans="1:20" x14ac:dyDescent="0.35">
      <c r="N107" s="1">
        <f>Liittymislomake!A144</f>
        <v>0</v>
      </c>
      <c r="O107" t="str">
        <f>IF(Liittymislomake!A144="","",VLOOKUP(Liittymislomake!A144,tauluAsiointitiedot[],2,FALSE))</f>
        <v/>
      </c>
      <c r="P107">
        <f>IF(Liittymislomake!C144="",2,1)</f>
        <v>2</v>
      </c>
      <c r="Q107">
        <f>Liittymislomake!B144</f>
        <v>0</v>
      </c>
      <c r="R107">
        <f>IF(R108=0,"",Liittymislomake!C144)</f>
        <v>0</v>
      </c>
      <c r="S107">
        <f>IF(S108=0,"",Liittymislomake!D144)</f>
        <v>0</v>
      </c>
      <c r="T107">
        <f>IF(T108=0,"",Liittymislomake!E144)</f>
        <v>0</v>
      </c>
    </row>
    <row r="108" spans="1:20" x14ac:dyDescent="0.35">
      <c r="N108" s="1">
        <f>Liittymislomake!A145</f>
        <v>0</v>
      </c>
      <c r="O108" t="str">
        <f>IF(Liittymislomake!A145="","",VLOOKUP(Liittymislomake!A145,tauluAsiointitiedot[],2,FALSE))</f>
        <v/>
      </c>
      <c r="P108">
        <f>IF(Liittymislomake!C145="",2,1)</f>
        <v>2</v>
      </c>
      <c r="Q108">
        <f>Liittymislomake!B145</f>
        <v>0</v>
      </c>
      <c r="R108" t="str">
        <f>IF(R109=0,"",Liittymislomake!C145)</f>
        <v/>
      </c>
      <c r="S108" t="str">
        <f>IF(S109=0,"",Liittymislomake!D145)</f>
        <v/>
      </c>
      <c r="T108" t="str">
        <f>IF(T109=0,"",Liittymislomake!E145)</f>
        <v/>
      </c>
    </row>
    <row r="109" spans="1:20" x14ac:dyDescent="0.35">
      <c r="N109" s="1">
        <f>Liittymislomake!A146</f>
        <v>0</v>
      </c>
      <c r="O109" t="str">
        <f>IF(Liittymislomake!A146="","",VLOOKUP(Liittymislomake!A146,tauluAsiointitiedot[],2,FALSE))</f>
        <v/>
      </c>
      <c r="P109">
        <f>IF(Liittymislomake!C146="",2,1)</f>
        <v>2</v>
      </c>
      <c r="Q109">
        <f>Liittymislomake!B146</f>
        <v>0</v>
      </c>
      <c r="R109">
        <f>IF(R110=0,"",Liittymislomake!C146)</f>
        <v>0</v>
      </c>
      <c r="S109">
        <f>IF(S110=0,"",Liittymislomake!D146)</f>
        <v>0</v>
      </c>
      <c r="T109">
        <f>IF(T110=0,"",Liittymislomake!E146)</f>
        <v>0</v>
      </c>
    </row>
    <row r="110" spans="1:20" x14ac:dyDescent="0.35">
      <c r="N110" s="1">
        <f>Liittymislomake!A147</f>
        <v>0</v>
      </c>
      <c r="O110" t="str">
        <f>IF(Liittymislomake!A147="","",VLOOKUP(Liittymislomake!A147,tauluAsiointitiedot[],2,FALSE))</f>
        <v/>
      </c>
      <c r="P110">
        <f>IF(Liittymislomake!C147="",2,1)</f>
        <v>2</v>
      </c>
      <c r="Q110">
        <f>Liittymislomake!B147</f>
        <v>0</v>
      </c>
      <c r="R110" t="str">
        <f>IF(R111=0,"",Liittymislomake!C147)</f>
        <v/>
      </c>
      <c r="S110" t="str">
        <f>IF(S111=0,"",Liittymislomake!D147)</f>
        <v/>
      </c>
      <c r="T110" t="str">
        <f>IF(T111=0,"",Liittymislomake!E147)</f>
        <v/>
      </c>
    </row>
    <row r="111" spans="1:20" x14ac:dyDescent="0.35">
      <c r="N111" s="1">
        <f>Liittymislomake!A148</f>
        <v>0</v>
      </c>
      <c r="O111" t="str">
        <f>IF(Liittymislomake!A148="","",VLOOKUP(Liittymislomake!A148,tauluAsiointitiedot[],2,FALSE))</f>
        <v/>
      </c>
      <c r="P111">
        <f>IF(Liittymislomake!C148="",2,1)</f>
        <v>2</v>
      </c>
      <c r="Q111">
        <f>Liittymislomake!B148</f>
        <v>0</v>
      </c>
      <c r="R111">
        <f>IF(R112=0,"",Liittymislomake!C148)</f>
        <v>0</v>
      </c>
      <c r="S111">
        <f>IF(S112=0,"",Liittymislomake!D148)</f>
        <v>0</v>
      </c>
      <c r="T111">
        <f>IF(T112=0,"",Liittymislomake!E148)</f>
        <v>0</v>
      </c>
    </row>
    <row r="112" spans="1:20" x14ac:dyDescent="0.35">
      <c r="N112" s="1">
        <f>Liittymislomake!A149</f>
        <v>0</v>
      </c>
      <c r="O112" t="str">
        <f>IF(Liittymislomake!A149="","",VLOOKUP(Liittymislomake!A149,tauluAsiointitiedot[],2,FALSE))</f>
        <v/>
      </c>
      <c r="P112">
        <f>IF(Liittymislomake!C149="",2,1)</f>
        <v>2</v>
      </c>
      <c r="Q112">
        <f>Liittymislomake!B149</f>
        <v>0</v>
      </c>
      <c r="R112" t="str">
        <f>IF(R113=0,"",Liittymislomake!C149)</f>
        <v/>
      </c>
      <c r="S112" t="str">
        <f>IF(S113=0,"",Liittymislomake!D149)</f>
        <v/>
      </c>
      <c r="T112" t="str">
        <f>IF(T113=0,"",Liittymislomake!E149)</f>
        <v/>
      </c>
    </row>
    <row r="113" spans="14:20" x14ac:dyDescent="0.35">
      <c r="N113" s="1">
        <f>Liittymislomake!A150</f>
        <v>0</v>
      </c>
      <c r="O113" t="str">
        <f>IF(Liittymislomake!A150="","",VLOOKUP(Liittymislomake!A150,tauluAsiointitiedot[],2,FALSE))</f>
        <v/>
      </c>
      <c r="P113">
        <f>IF(Liittymislomake!C150="",2,1)</f>
        <v>2</v>
      </c>
      <c r="Q113">
        <f>Liittymislomake!B150</f>
        <v>0</v>
      </c>
      <c r="R113">
        <f>IF(R114=0,"",Liittymislomake!C150)</f>
        <v>0</v>
      </c>
      <c r="S113">
        <f>IF(S114=0,"",Liittymislomake!D150)</f>
        <v>0</v>
      </c>
      <c r="T113">
        <f>IF(T114=0,"",Liittymislomake!E150)</f>
        <v>0</v>
      </c>
    </row>
    <row r="114" spans="14:20" x14ac:dyDescent="0.35">
      <c r="N114" s="1">
        <f>Liittymislomake!A151</f>
        <v>0</v>
      </c>
      <c r="O114" t="str">
        <f>IF(Liittymislomake!A151="","",VLOOKUP(Liittymislomake!A151,tauluAsiointitiedot[],2,FALSE))</f>
        <v/>
      </c>
      <c r="P114">
        <f>IF(Liittymislomake!C151="",2,1)</f>
        <v>2</v>
      </c>
      <c r="Q114">
        <f>Liittymislomake!B151</f>
        <v>0</v>
      </c>
      <c r="R114" t="str">
        <f>IF(R115=0,"",Liittymislomake!C151)</f>
        <v/>
      </c>
      <c r="S114" t="str">
        <f>IF(S115=0,"",Liittymislomake!D151)</f>
        <v/>
      </c>
      <c r="T114" t="str">
        <f>IF(T115=0,"",Liittymislomake!E151)</f>
        <v/>
      </c>
    </row>
    <row r="115" spans="14:20" x14ac:dyDescent="0.35">
      <c r="N115" s="1">
        <f>Liittymislomake!A152</f>
        <v>0</v>
      </c>
      <c r="O115" t="str">
        <f>IF(Liittymislomake!A152="","",VLOOKUP(Liittymislomake!A152,tauluAsiointitiedot[],2,FALSE))</f>
        <v/>
      </c>
      <c r="P115">
        <f>IF(Liittymislomake!C152="",2,1)</f>
        <v>2</v>
      </c>
      <c r="Q115">
        <f>Liittymislomake!B152</f>
        <v>0</v>
      </c>
      <c r="R115">
        <f>IF(R116=0,"",Liittymislomake!C152)</f>
        <v>0</v>
      </c>
      <c r="S115">
        <f>IF(S116=0,"",Liittymislomake!D152)</f>
        <v>0</v>
      </c>
      <c r="T115">
        <f>IF(T116=0,"",Liittymislomake!E152)</f>
        <v>0</v>
      </c>
    </row>
    <row r="116" spans="14:20" x14ac:dyDescent="0.35">
      <c r="N116" s="1">
        <f>Liittymislomake!A153</f>
        <v>0</v>
      </c>
      <c r="O116" t="str">
        <f>IF(Liittymislomake!A153="","",VLOOKUP(Liittymislomake!A153,tauluAsiointitiedot[],2,FALSE))</f>
        <v/>
      </c>
      <c r="P116">
        <f>IF(Liittymislomake!C153="",2,1)</f>
        <v>2</v>
      </c>
      <c r="Q116">
        <f>Liittymislomake!B153</f>
        <v>0</v>
      </c>
      <c r="R116" t="str">
        <f>IF(R117=0,"",Liittymislomake!C153)</f>
        <v/>
      </c>
      <c r="S116" t="str">
        <f>IF(S117=0,"",Liittymislomake!D153)</f>
        <v/>
      </c>
      <c r="T116" t="str">
        <f>IF(T117=0,"",Liittymislomake!E153)</f>
        <v/>
      </c>
    </row>
    <row r="117" spans="14:20" x14ac:dyDescent="0.35">
      <c r="N117" s="1">
        <f>Liittymislomake!A154</f>
        <v>0</v>
      </c>
      <c r="O117" t="str">
        <f>IF(Liittymislomake!A154="","",VLOOKUP(Liittymislomake!A154,tauluAsiointitiedot[],2,FALSE))</f>
        <v/>
      </c>
      <c r="P117">
        <f>IF(Liittymislomake!C154="",2,1)</f>
        <v>2</v>
      </c>
      <c r="Q117">
        <f>Liittymislomake!B154</f>
        <v>0</v>
      </c>
      <c r="R117">
        <f>IF(R118=0,"",Liittymislomake!C154)</f>
        <v>0</v>
      </c>
      <c r="S117">
        <f>IF(S118=0,"",Liittymislomake!D154)</f>
        <v>0</v>
      </c>
      <c r="T117">
        <f>IF(T118=0,"",Liittymislomake!E154)</f>
        <v>0</v>
      </c>
    </row>
    <row r="118" spans="14:20" x14ac:dyDescent="0.35">
      <c r="N118" s="1">
        <f>Liittymislomake!A155</f>
        <v>0</v>
      </c>
      <c r="O118" t="str">
        <f>IF(Liittymislomake!A155="","",VLOOKUP(Liittymislomake!A155,tauluAsiointitiedot[],2,FALSE))</f>
        <v/>
      </c>
      <c r="P118">
        <f>IF(Liittymislomake!C155="",2,1)</f>
        <v>2</v>
      </c>
      <c r="Q118">
        <f>Liittymislomake!B155</f>
        <v>0</v>
      </c>
      <c r="R118" t="str">
        <f>IF(R119=0,"",Liittymislomake!C155)</f>
        <v/>
      </c>
      <c r="S118" t="str">
        <f>IF(S119=0,"",Liittymislomake!D155)</f>
        <v/>
      </c>
      <c r="T118" t="str">
        <f>IF(T119=0,"",Liittymislomake!E155)</f>
        <v/>
      </c>
    </row>
    <row r="119" spans="14:20" x14ac:dyDescent="0.35">
      <c r="N119" s="1">
        <f>Liittymislomake!A156</f>
        <v>0</v>
      </c>
      <c r="O119" t="str">
        <f>IF(Liittymislomake!A156="","",VLOOKUP(Liittymislomake!A156,tauluAsiointitiedot[],2,FALSE))</f>
        <v/>
      </c>
      <c r="P119">
        <f>IF(Liittymislomake!C156="",2,1)</f>
        <v>2</v>
      </c>
      <c r="Q119">
        <f>Liittymislomake!B156</f>
        <v>0</v>
      </c>
      <c r="R119">
        <f>IF(R120=0,"",Liittymislomake!C156)</f>
        <v>0</v>
      </c>
      <c r="S119">
        <f>IF(S120=0,"",Liittymislomake!D156)</f>
        <v>0</v>
      </c>
      <c r="T119">
        <f>IF(T120=0,"",Liittymislomake!E156)</f>
        <v>0</v>
      </c>
    </row>
    <row r="120" spans="14:20" x14ac:dyDescent="0.35">
      <c r="N120" s="1">
        <f>Liittymislomake!A157</f>
        <v>0</v>
      </c>
      <c r="O120" t="str">
        <f>IF(Liittymislomake!A157="","",VLOOKUP(Liittymislomake!A157,tauluAsiointitiedot[],2,FALSE))</f>
        <v/>
      </c>
      <c r="P120">
        <f>IF(Liittymislomake!C157="",2,1)</f>
        <v>2</v>
      </c>
      <c r="Q120">
        <f>Liittymislomake!B157</f>
        <v>0</v>
      </c>
      <c r="R120" t="str">
        <f>IF(R121=0,"",Liittymislomake!C157)</f>
        <v/>
      </c>
      <c r="S120" t="str">
        <f>IF(S121=0,"",Liittymislomake!D157)</f>
        <v/>
      </c>
      <c r="T120" t="str">
        <f>IF(T121=0,"",Liittymislomake!E157)</f>
        <v/>
      </c>
    </row>
    <row r="121" spans="14:20" x14ac:dyDescent="0.35">
      <c r="N121" s="1">
        <f>Liittymislomake!A158</f>
        <v>0</v>
      </c>
      <c r="O121" t="str">
        <f>IF(Liittymislomake!A158="","",VLOOKUP(Liittymislomake!A158,tauluAsiointitiedot[],2,FALSE))</f>
        <v/>
      </c>
      <c r="P121">
        <f>IF(Liittymislomake!C158="",2,1)</f>
        <v>2</v>
      </c>
      <c r="Q121">
        <f>Liittymislomake!B158</f>
        <v>0</v>
      </c>
      <c r="R121">
        <f>IF(R122=0,"",Liittymislomake!C158)</f>
        <v>0</v>
      </c>
      <c r="S121">
        <f>IF(S122=0,"",Liittymislomake!D158)</f>
        <v>0</v>
      </c>
      <c r="T121">
        <f>IF(T122=0,"",Liittymislomake!E158)</f>
        <v>0</v>
      </c>
    </row>
    <row r="122" spans="14:20" x14ac:dyDescent="0.35">
      <c r="N122" s="1">
        <f>Liittymislomake!A159</f>
        <v>0</v>
      </c>
      <c r="O122" t="str">
        <f>IF(Liittymislomake!A159="","",VLOOKUP(Liittymislomake!A159,tauluAsiointitiedot[],2,FALSE))</f>
        <v/>
      </c>
      <c r="P122">
        <f>IF(Liittymislomake!C159="",2,1)</f>
        <v>2</v>
      </c>
      <c r="Q122">
        <f>Liittymislomake!B159</f>
        <v>0</v>
      </c>
      <c r="R122" t="str">
        <f>IF(R123=0,"",Liittymislomake!C159)</f>
        <v/>
      </c>
      <c r="S122" t="str">
        <f>IF(S123=0,"",Liittymislomake!D159)</f>
        <v/>
      </c>
      <c r="T122" t="str">
        <f>IF(T123=0,"",Liittymislomake!E159)</f>
        <v/>
      </c>
    </row>
    <row r="123" spans="14:20" x14ac:dyDescent="0.35">
      <c r="N123" s="1">
        <f>Liittymislomake!A160</f>
        <v>0</v>
      </c>
      <c r="O123" t="str">
        <f>IF(Liittymislomake!A160="","",VLOOKUP(Liittymislomake!A160,tauluAsiointitiedot[],2,FALSE))</f>
        <v/>
      </c>
      <c r="P123">
        <f>IF(Liittymislomake!C160="",2,1)</f>
        <v>2</v>
      </c>
      <c r="Q123">
        <f>Liittymislomake!B160</f>
        <v>0</v>
      </c>
      <c r="R123">
        <f>IF(R124=0,"",Liittymislomake!C160)</f>
        <v>0</v>
      </c>
      <c r="S123">
        <f>IF(S124=0,"",Liittymislomake!D160)</f>
        <v>0</v>
      </c>
      <c r="T123">
        <f>IF(T124=0,"",Liittymislomake!E160)</f>
        <v>0</v>
      </c>
    </row>
    <row r="124" spans="14:20" x14ac:dyDescent="0.35">
      <c r="N124" s="1">
        <f>Liittymislomake!A161</f>
        <v>0</v>
      </c>
      <c r="O124" t="str">
        <f>IF(Liittymislomake!A161="","",VLOOKUP(Liittymislomake!A161,tauluAsiointitiedot[],2,FALSE))</f>
        <v/>
      </c>
      <c r="P124">
        <f>IF(Liittymislomake!C161="",2,1)</f>
        <v>2</v>
      </c>
      <c r="Q124">
        <f>Liittymislomake!B161</f>
        <v>0</v>
      </c>
      <c r="R124" t="str">
        <f>IF(R125=0,"",Liittymislomake!C161)</f>
        <v/>
      </c>
      <c r="S124" t="str">
        <f>IF(S125=0,"",Liittymislomake!D161)</f>
        <v/>
      </c>
      <c r="T124" t="str">
        <f>IF(T125=0,"",Liittymislomake!E161)</f>
        <v/>
      </c>
    </row>
    <row r="125" spans="14:20" x14ac:dyDescent="0.35">
      <c r="N125" s="1">
        <f>Liittymislomake!A162</f>
        <v>0</v>
      </c>
      <c r="O125" t="str">
        <f>IF(Liittymislomake!A162="","",VLOOKUP(Liittymislomake!A162,tauluAsiointitiedot[],2,FALSE))</f>
        <v/>
      </c>
      <c r="P125">
        <f>IF(Liittymislomake!C162="",2,1)</f>
        <v>2</v>
      </c>
      <c r="Q125">
        <f>Liittymislomake!B162</f>
        <v>0</v>
      </c>
      <c r="R125">
        <f>IF(R126=0,"",Liittymislomake!C162)</f>
        <v>0</v>
      </c>
      <c r="S125">
        <f>IF(S126=0,"",Liittymislomake!D162)</f>
        <v>0</v>
      </c>
      <c r="T125">
        <f>IF(T126=0,"",Liittymislomake!E162)</f>
        <v>0</v>
      </c>
    </row>
    <row r="126" spans="14:20" x14ac:dyDescent="0.35">
      <c r="N126" s="1">
        <f>Liittymislomake!A163</f>
        <v>0</v>
      </c>
      <c r="O126" t="str">
        <f>IF(Liittymislomake!A163="","",VLOOKUP(Liittymislomake!A163,tauluAsiointitiedot[],2,FALSE))</f>
        <v/>
      </c>
      <c r="P126">
        <f>IF(Liittymislomake!C163="",2,1)</f>
        <v>2</v>
      </c>
      <c r="Q126">
        <f>Liittymislomake!B163</f>
        <v>0</v>
      </c>
      <c r="R126" t="str">
        <f>IF(R127=0,"",Liittymislomake!C163)</f>
        <v/>
      </c>
      <c r="S126" t="str">
        <f>IF(S127=0,"",Liittymislomake!D163)</f>
        <v/>
      </c>
      <c r="T126" t="str">
        <f>IF(T127=0,"",Liittymislomake!E163)</f>
        <v/>
      </c>
    </row>
    <row r="127" spans="14:20" x14ac:dyDescent="0.35">
      <c r="N127" s="1">
        <f>Liittymislomake!A164</f>
        <v>0</v>
      </c>
      <c r="O127" t="str">
        <f>IF(Liittymislomake!A164="","",VLOOKUP(Liittymislomake!A164,tauluAsiointitiedot[],2,FALSE))</f>
        <v/>
      </c>
      <c r="P127">
        <f>IF(Liittymislomake!C164="",2,1)</f>
        <v>2</v>
      </c>
      <c r="Q127">
        <f>Liittymislomake!B164</f>
        <v>0</v>
      </c>
      <c r="R127">
        <f>IF(R128=0,"",Liittymislomake!C164)</f>
        <v>0</v>
      </c>
      <c r="S127">
        <f>IF(S128=0,"",Liittymislomake!D164)</f>
        <v>0</v>
      </c>
      <c r="T127">
        <f>IF(T128=0,"",Liittymislomake!E164)</f>
        <v>0</v>
      </c>
    </row>
    <row r="128" spans="14:20" x14ac:dyDescent="0.35">
      <c r="N128" s="1">
        <f>Liittymislomake!A165</f>
        <v>0</v>
      </c>
      <c r="O128" t="str">
        <f>IF(Liittymislomake!A165="","",VLOOKUP(Liittymislomake!A165,tauluAsiointitiedot[],2,FALSE))</f>
        <v/>
      </c>
      <c r="P128">
        <f>IF(Liittymislomake!C165="",2,1)</f>
        <v>2</v>
      </c>
      <c r="Q128">
        <f>Liittymislomake!B165</f>
        <v>0</v>
      </c>
      <c r="R128" t="str">
        <f>IF(R129=0,"",Liittymislomake!C165)</f>
        <v/>
      </c>
      <c r="S128" t="str">
        <f>IF(S129=0,"",Liittymislomake!D165)</f>
        <v/>
      </c>
      <c r="T128" t="str">
        <f>IF(T129=0,"",Liittymislomake!E165)</f>
        <v/>
      </c>
    </row>
    <row r="129" spans="14:20" x14ac:dyDescent="0.35">
      <c r="N129" s="1">
        <f>Liittymislomake!A166</f>
        <v>0</v>
      </c>
      <c r="O129" t="str">
        <f>IF(Liittymislomake!A166="","",VLOOKUP(Liittymislomake!A166,tauluAsiointitiedot[],2,FALSE))</f>
        <v/>
      </c>
      <c r="P129">
        <f>IF(Liittymislomake!C166="",2,1)</f>
        <v>2</v>
      </c>
      <c r="Q129">
        <f>Liittymislomake!B166</f>
        <v>0</v>
      </c>
      <c r="R129">
        <f>IF(R130=0,"",Liittymislomake!C166)</f>
        <v>0</v>
      </c>
      <c r="S129">
        <f>IF(S130=0,"",Liittymislomake!D166)</f>
        <v>0</v>
      </c>
      <c r="T129">
        <f>IF(T130=0,"",Liittymislomake!E166)</f>
        <v>0</v>
      </c>
    </row>
    <row r="130" spans="14:20" x14ac:dyDescent="0.35">
      <c r="N130" s="1">
        <f>Liittymislomake!A167</f>
        <v>0</v>
      </c>
      <c r="O130" t="str">
        <f>IF(Liittymislomake!A167="","",VLOOKUP(Liittymislomake!A167,tauluAsiointitiedot[],2,FALSE))</f>
        <v/>
      </c>
      <c r="P130">
        <f>IF(Liittymislomake!C167="",2,1)</f>
        <v>2</v>
      </c>
      <c r="Q130">
        <f>Liittymislomake!B167</f>
        <v>0</v>
      </c>
      <c r="R130" t="str">
        <f>IF(R131=0,"",Liittymislomake!C167)</f>
        <v/>
      </c>
      <c r="S130" t="str">
        <f>IF(S131=0,"",Liittymislomake!D167)</f>
        <v/>
      </c>
      <c r="T130" t="str">
        <f>IF(T131=0,"",Liittymislomake!E167)</f>
        <v/>
      </c>
    </row>
    <row r="131" spans="14:20" x14ac:dyDescent="0.35">
      <c r="N131" s="1">
        <f>Liittymislomake!A168</f>
        <v>0</v>
      </c>
      <c r="O131" t="str">
        <f>IF(Liittymislomake!A168="","",VLOOKUP(Liittymislomake!A168,tauluAsiointitiedot[],2,FALSE))</f>
        <v/>
      </c>
      <c r="P131">
        <f>IF(Liittymislomake!C168="",2,1)</f>
        <v>2</v>
      </c>
      <c r="Q131">
        <f>Liittymislomake!B168</f>
        <v>0</v>
      </c>
      <c r="R131">
        <f>IF(R132=0,"",Liittymislomake!C168)</f>
        <v>0</v>
      </c>
      <c r="S131">
        <f>IF(S132=0,"",Liittymislomake!D168)</f>
        <v>0</v>
      </c>
      <c r="T131">
        <f>IF(T132=0,"",Liittymislomake!E168)</f>
        <v>0</v>
      </c>
    </row>
    <row r="132" spans="14:20" x14ac:dyDescent="0.35">
      <c r="N132" s="1">
        <f>Liittymislomake!A169</f>
        <v>0</v>
      </c>
      <c r="O132" t="str">
        <f>IF(Liittymislomake!A169="","",VLOOKUP(Liittymislomake!A169,tauluAsiointitiedot[],2,FALSE))</f>
        <v/>
      </c>
      <c r="P132">
        <f>IF(Liittymislomake!C169="",2,1)</f>
        <v>2</v>
      </c>
      <c r="Q132">
        <f>Liittymislomake!B169</f>
        <v>0</v>
      </c>
      <c r="R132" t="str">
        <f>IF(R133=0,"",Liittymislomake!C169)</f>
        <v/>
      </c>
      <c r="S132" t="str">
        <f>IF(S133=0,"",Liittymislomake!D169)</f>
        <v/>
      </c>
      <c r="T132" t="str">
        <f>IF(T133=0,"",Liittymislomake!E169)</f>
        <v/>
      </c>
    </row>
    <row r="133" spans="14:20" x14ac:dyDescent="0.35">
      <c r="N133" s="1">
        <f>Liittymislomake!A170</f>
        <v>0</v>
      </c>
      <c r="O133" t="str">
        <f>IF(Liittymislomake!A170="","",VLOOKUP(Liittymislomake!A170,tauluAsiointitiedot[],2,FALSE))</f>
        <v/>
      </c>
      <c r="P133">
        <f>IF(Liittymislomake!C170="",2,1)</f>
        <v>2</v>
      </c>
      <c r="Q133">
        <f>Liittymislomake!B170</f>
        <v>0</v>
      </c>
      <c r="R133">
        <f>IF(R134=0,"",Liittymislomake!C170)</f>
        <v>0</v>
      </c>
      <c r="S133">
        <f>IF(S134=0,"",Liittymislomake!D170)</f>
        <v>0</v>
      </c>
      <c r="T133">
        <f>IF(T134=0,"",Liittymislomake!E170)</f>
        <v>0</v>
      </c>
    </row>
    <row r="134" spans="14:20" x14ac:dyDescent="0.35">
      <c r="N134" s="1">
        <f>Liittymislomake!A171</f>
        <v>0</v>
      </c>
      <c r="O134" t="str">
        <f>IF(Liittymislomake!A171="","",VLOOKUP(Liittymislomake!A171,tauluAsiointitiedot[],2,FALSE))</f>
        <v/>
      </c>
      <c r="P134">
        <f>IF(Liittymislomake!C171="",2,1)</f>
        <v>2</v>
      </c>
      <c r="Q134">
        <f>Liittymislomake!B171</f>
        <v>0</v>
      </c>
      <c r="R134" t="str">
        <f>IF(R135=0,"",Liittymislomake!C171)</f>
        <v/>
      </c>
      <c r="S134" t="str">
        <f>IF(S135=0,"",Liittymislomake!D171)</f>
        <v/>
      </c>
      <c r="T134" t="str">
        <f>IF(T135=0,"",Liittymislomake!E171)</f>
        <v/>
      </c>
    </row>
    <row r="135" spans="14:20" x14ac:dyDescent="0.35">
      <c r="N135" s="1">
        <f>Liittymislomake!A172</f>
        <v>0</v>
      </c>
      <c r="O135" t="str">
        <f>IF(Liittymislomake!A172="","",VLOOKUP(Liittymislomake!A172,tauluAsiointitiedot[],2,FALSE))</f>
        <v/>
      </c>
      <c r="P135">
        <f>IF(Liittymislomake!C172="",2,1)</f>
        <v>2</v>
      </c>
      <c r="Q135">
        <f>Liittymislomake!B172</f>
        <v>0</v>
      </c>
      <c r="R135">
        <f>IF(R136=0,"",Liittymislomake!C172)</f>
        <v>0</v>
      </c>
      <c r="S135">
        <f>IF(S136=0,"",Liittymislomake!D172)</f>
        <v>0</v>
      </c>
      <c r="T135">
        <f>IF(T136=0,"",Liittymislomake!E172)</f>
        <v>0</v>
      </c>
    </row>
    <row r="136" spans="14:20" x14ac:dyDescent="0.35">
      <c r="N136" s="1">
        <f>Liittymislomake!A173</f>
        <v>0</v>
      </c>
      <c r="O136" t="str">
        <f>IF(Liittymislomake!A173="","",VLOOKUP(Liittymislomake!A173,tauluAsiointitiedot[],2,FALSE))</f>
        <v/>
      </c>
      <c r="P136">
        <f>IF(Liittymislomake!C173="",2,1)</f>
        <v>2</v>
      </c>
      <c r="Q136">
        <f>Liittymislomake!B173</f>
        <v>0</v>
      </c>
      <c r="R136" t="str">
        <f>IF(R137=0,"",Liittymislomake!C173)</f>
        <v/>
      </c>
      <c r="S136" t="str">
        <f>IF(S137=0,"",Liittymislomake!D173)</f>
        <v/>
      </c>
      <c r="T136" t="str">
        <f>IF(T137=0,"",Liittymislomake!E173)</f>
        <v/>
      </c>
    </row>
    <row r="137" spans="14:20" x14ac:dyDescent="0.35">
      <c r="N137" s="1">
        <f>Liittymislomake!A174</f>
        <v>0</v>
      </c>
      <c r="O137" t="str">
        <f>IF(Liittymislomake!A174="","",VLOOKUP(Liittymislomake!A174,tauluAsiointitiedot[],2,FALSE))</f>
        <v/>
      </c>
      <c r="P137">
        <f>IF(Liittymislomake!C174="",2,1)</f>
        <v>2</v>
      </c>
      <c r="Q137">
        <f>Liittymislomake!B174</f>
        <v>0</v>
      </c>
      <c r="R137">
        <f>IF(R138=0,"",Liittymislomake!C174)</f>
        <v>0</v>
      </c>
      <c r="S137">
        <f>IF(S138=0,"",Liittymislomake!D174)</f>
        <v>0</v>
      </c>
      <c r="T137">
        <f>IF(T138=0,"",Liittymislomake!E174)</f>
        <v>0</v>
      </c>
    </row>
    <row r="138" spans="14:20" x14ac:dyDescent="0.35">
      <c r="N138" s="1">
        <f>Liittymislomake!A175</f>
        <v>0</v>
      </c>
      <c r="O138" t="str">
        <f>IF(Liittymislomake!A175="","",VLOOKUP(Liittymislomake!A175,tauluAsiointitiedot[],2,FALSE))</f>
        <v/>
      </c>
      <c r="P138">
        <f>IF(Liittymislomake!C175="",2,1)</f>
        <v>2</v>
      </c>
      <c r="Q138">
        <f>Liittymislomake!B175</f>
        <v>0</v>
      </c>
      <c r="R138" t="str">
        <f>IF(R139=0,"",Liittymislomake!C175)</f>
        <v/>
      </c>
      <c r="S138" t="str">
        <f>IF(S139=0,"",Liittymislomake!D175)</f>
        <v/>
      </c>
      <c r="T138" t="str">
        <f>IF(T139=0,"",Liittymislomake!E175)</f>
        <v/>
      </c>
    </row>
    <row r="139" spans="14:20" x14ac:dyDescent="0.35">
      <c r="N139" s="1">
        <f>Liittymislomake!A176</f>
        <v>0</v>
      </c>
      <c r="O139" t="str">
        <f>IF(Liittymislomake!A176="","",VLOOKUP(Liittymislomake!A176,tauluAsiointitiedot[],2,FALSE))</f>
        <v/>
      </c>
      <c r="P139">
        <f>IF(Liittymislomake!C176="",2,1)</f>
        <v>2</v>
      </c>
      <c r="Q139">
        <f>Liittymislomake!B176</f>
        <v>0</v>
      </c>
      <c r="R139">
        <f>IF(R140=0,"",Liittymislomake!C176)</f>
        <v>0</v>
      </c>
      <c r="S139">
        <f>IF(S140=0,"",Liittymislomake!D176)</f>
        <v>0</v>
      </c>
      <c r="T139">
        <f>IF(T140=0,"",Liittymislomake!E176)</f>
        <v>0</v>
      </c>
    </row>
    <row r="140" spans="14:20" x14ac:dyDescent="0.35">
      <c r="N140" s="1">
        <f>Liittymislomake!A177</f>
        <v>0</v>
      </c>
      <c r="O140" t="str">
        <f>IF(Liittymislomake!A177="","",VLOOKUP(Liittymislomake!A177,tauluAsiointitiedot[],2,FALSE))</f>
        <v/>
      </c>
      <c r="P140">
        <f>IF(Liittymislomake!C177="",2,1)</f>
        <v>2</v>
      </c>
      <c r="Q140">
        <f>Liittymislomake!B177</f>
        <v>0</v>
      </c>
      <c r="R140" t="str">
        <f>IF(R141=0,"",Liittymislomake!C177)</f>
        <v/>
      </c>
      <c r="S140" t="str">
        <f>IF(S141=0,"",Liittymislomake!D177)</f>
        <v/>
      </c>
      <c r="T140" t="str">
        <f>IF(T141=0,"",Liittymislomake!E177)</f>
        <v/>
      </c>
    </row>
    <row r="141" spans="14:20" x14ac:dyDescent="0.35">
      <c r="N141" s="1">
        <f>Liittymislomake!A178</f>
        <v>0</v>
      </c>
      <c r="O141" t="str">
        <f>IF(Liittymislomake!A178="","",VLOOKUP(Liittymislomake!A178,tauluAsiointitiedot[],2,FALSE))</f>
        <v/>
      </c>
      <c r="P141">
        <f>IF(Liittymislomake!C178="",2,1)</f>
        <v>2</v>
      </c>
      <c r="Q141">
        <f>Liittymislomake!B178</f>
        <v>0</v>
      </c>
      <c r="R141">
        <f>IF(R142=0,"",Liittymislomake!C178)</f>
        <v>0</v>
      </c>
      <c r="S141">
        <f>IF(S142=0,"",Liittymislomake!D178)</f>
        <v>0</v>
      </c>
      <c r="T141">
        <f>IF(T142=0,"",Liittymislomake!E178)</f>
        <v>0</v>
      </c>
    </row>
    <row r="142" spans="14:20" x14ac:dyDescent="0.35">
      <c r="N142" s="1">
        <f>Liittymislomake!A179</f>
        <v>0</v>
      </c>
      <c r="O142" t="str">
        <f>IF(Liittymislomake!A179="","",VLOOKUP(Liittymislomake!A179,tauluAsiointitiedot[],2,FALSE))</f>
        <v/>
      </c>
      <c r="P142">
        <f>IF(Liittymislomake!C179="",2,1)</f>
        <v>2</v>
      </c>
      <c r="Q142">
        <f>Liittymislomake!B179</f>
        <v>0</v>
      </c>
      <c r="R142" t="str">
        <f>IF(R143=0,"",Liittymislomake!C179)</f>
        <v/>
      </c>
      <c r="S142" t="str">
        <f>IF(S143=0,"",Liittymislomake!D179)</f>
        <v/>
      </c>
      <c r="T142" t="str">
        <f>IF(T143=0,"",Liittymislomake!E179)</f>
        <v/>
      </c>
    </row>
    <row r="143" spans="14:20" x14ac:dyDescent="0.35">
      <c r="N143" s="1">
        <f>Liittymislomake!A180</f>
        <v>0</v>
      </c>
      <c r="O143" t="str">
        <f>IF(Liittymislomake!A180="","",VLOOKUP(Liittymislomake!A180,tauluAsiointitiedot[],2,FALSE))</f>
        <v/>
      </c>
      <c r="P143">
        <f>IF(Liittymislomake!C180="",2,1)</f>
        <v>2</v>
      </c>
      <c r="Q143">
        <f>Liittymislomake!B180</f>
        <v>0</v>
      </c>
      <c r="R143">
        <f>IF(R144=0,"",Liittymislomake!C180)</f>
        <v>0</v>
      </c>
      <c r="S143">
        <f>IF(S144=0,"",Liittymislomake!D180)</f>
        <v>0</v>
      </c>
      <c r="T143">
        <f>IF(T144=0,"",Liittymislomake!E180)</f>
        <v>0</v>
      </c>
    </row>
    <row r="144" spans="14:20" x14ac:dyDescent="0.35">
      <c r="N144" s="1">
        <f>Liittymislomake!A181</f>
        <v>0</v>
      </c>
      <c r="O144" t="str">
        <f>IF(Liittymislomake!A181="","",VLOOKUP(Liittymislomake!A181,tauluAsiointitiedot[],2,FALSE))</f>
        <v/>
      </c>
      <c r="P144">
        <f>IF(Liittymislomake!C181="",2,1)</f>
        <v>2</v>
      </c>
      <c r="Q144">
        <f>Liittymislomake!B181</f>
        <v>0</v>
      </c>
      <c r="R144" t="str">
        <f>IF(R145=0,"",Liittymislomake!C181)</f>
        <v/>
      </c>
      <c r="S144" t="str">
        <f>IF(S145=0,"",Liittymislomake!D181)</f>
        <v/>
      </c>
      <c r="T144" t="str">
        <f>IF(T145=0,"",Liittymislomake!E181)</f>
        <v/>
      </c>
    </row>
    <row r="145" spans="14:20" x14ac:dyDescent="0.35">
      <c r="N145" s="1">
        <f>Liittymislomake!A182</f>
        <v>0</v>
      </c>
      <c r="O145" t="str">
        <f>IF(Liittymislomake!A182="","",VLOOKUP(Liittymislomake!A182,tauluAsiointitiedot[],2,FALSE))</f>
        <v/>
      </c>
      <c r="P145">
        <f>IF(Liittymislomake!C182="",2,1)</f>
        <v>2</v>
      </c>
      <c r="Q145">
        <f>Liittymislomake!B182</f>
        <v>0</v>
      </c>
      <c r="R145">
        <f>IF(R146=0,"",Liittymislomake!C182)</f>
        <v>0</v>
      </c>
      <c r="S145">
        <f>IF(S146=0,"",Liittymislomake!D182)</f>
        <v>0</v>
      </c>
      <c r="T145">
        <f>IF(T146=0,"",Liittymislomake!E182)</f>
        <v>0</v>
      </c>
    </row>
    <row r="146" spans="14:20" x14ac:dyDescent="0.35">
      <c r="N146" s="1">
        <f>Liittymislomake!A183</f>
        <v>0</v>
      </c>
      <c r="O146" t="str">
        <f>IF(Liittymislomake!A183="","",VLOOKUP(Liittymislomake!A183,tauluAsiointitiedot[],2,FALSE))</f>
        <v/>
      </c>
      <c r="P146">
        <f>IF(Liittymislomake!C183="",2,1)</f>
        <v>2</v>
      </c>
      <c r="Q146">
        <f>Liittymislomake!B183</f>
        <v>0</v>
      </c>
      <c r="R146" t="str">
        <f>IF(R147=0,"",Liittymislomake!C183)</f>
        <v/>
      </c>
      <c r="S146" t="str">
        <f>IF(S147=0,"",Liittymislomake!D183)</f>
        <v/>
      </c>
      <c r="T146" t="str">
        <f>IF(T147=0,"",Liittymislomake!E183)</f>
        <v/>
      </c>
    </row>
    <row r="147" spans="14:20" x14ac:dyDescent="0.35">
      <c r="N147" s="1">
        <f>Liittymislomake!A184</f>
        <v>0</v>
      </c>
      <c r="O147" t="str">
        <f>IF(Liittymislomake!A184="","",VLOOKUP(Liittymislomake!A184,tauluAsiointitiedot[],2,FALSE))</f>
        <v/>
      </c>
      <c r="P147">
        <f>IF(Liittymislomake!C184="",2,1)</f>
        <v>2</v>
      </c>
      <c r="Q147">
        <f>Liittymislomake!B184</f>
        <v>0</v>
      </c>
      <c r="R147">
        <f>IF(R148=0,"",Liittymislomake!C184)</f>
        <v>0</v>
      </c>
      <c r="S147">
        <f>IF(S148=0,"",Liittymislomake!D184)</f>
        <v>0</v>
      </c>
      <c r="T147">
        <f>IF(T148=0,"",Liittymislomake!E184)</f>
        <v>0</v>
      </c>
    </row>
    <row r="148" spans="14:20" x14ac:dyDescent="0.35">
      <c r="N148" s="1">
        <f>Liittymislomake!A185</f>
        <v>0</v>
      </c>
      <c r="O148" t="str">
        <f>IF(Liittymislomake!A185="","",VLOOKUP(Liittymislomake!A185,tauluAsiointitiedot[],2,FALSE))</f>
        <v/>
      </c>
      <c r="P148">
        <f>IF(Liittymislomake!C185="",2,1)</f>
        <v>2</v>
      </c>
      <c r="Q148">
        <f>Liittymislomake!B185</f>
        <v>0</v>
      </c>
      <c r="R148" t="str">
        <f>IF(R149=0,"",Liittymislomake!C185)</f>
        <v/>
      </c>
      <c r="S148" t="str">
        <f>IF(S149=0,"",Liittymislomake!D185)</f>
        <v/>
      </c>
      <c r="T148" t="str">
        <f>IF(T149=0,"",Liittymislomake!E185)</f>
        <v/>
      </c>
    </row>
    <row r="149" spans="14:20" x14ac:dyDescent="0.35">
      <c r="N149" s="1">
        <f>Liittymislomake!A186</f>
        <v>0</v>
      </c>
      <c r="O149" t="str">
        <f>IF(Liittymislomake!A186="","",VLOOKUP(Liittymislomake!A186,tauluAsiointitiedot[],2,FALSE))</f>
        <v/>
      </c>
      <c r="P149">
        <f>IF(Liittymislomake!C186="",2,1)</f>
        <v>2</v>
      </c>
      <c r="Q149">
        <f>Liittymislomake!B186</f>
        <v>0</v>
      </c>
      <c r="R149">
        <f>IF(R150=0,"",Liittymislomake!C186)</f>
        <v>0</v>
      </c>
      <c r="S149">
        <f>IF(S150=0,"",Liittymislomake!D186)</f>
        <v>0</v>
      </c>
      <c r="T149">
        <f>IF(T150=0,"",Liittymislomake!E186)</f>
        <v>0</v>
      </c>
    </row>
    <row r="150" spans="14:20" x14ac:dyDescent="0.35">
      <c r="N150" s="1">
        <f>Liittymislomake!A187</f>
        <v>0</v>
      </c>
      <c r="O150" t="str">
        <f>IF(Liittymislomake!A187="","",VLOOKUP(Liittymislomake!A187,tauluAsiointitiedot[],2,FALSE))</f>
        <v/>
      </c>
      <c r="P150">
        <f>IF(Liittymislomake!C187="",2,1)</f>
        <v>2</v>
      </c>
      <c r="Q150">
        <f>Liittymislomake!B187</f>
        <v>0</v>
      </c>
      <c r="R150" t="str">
        <f>IF(R151=0,"",Liittymislomake!C187)</f>
        <v/>
      </c>
      <c r="S150" t="str">
        <f>IF(S151=0,"",Liittymislomake!D187)</f>
        <v/>
      </c>
      <c r="T150" t="str">
        <f>IF(T151=0,"",Liittymislomake!E187)</f>
        <v/>
      </c>
    </row>
    <row r="151" spans="14:20" x14ac:dyDescent="0.35">
      <c r="N151" s="1">
        <f>Liittymislomake!A188</f>
        <v>0</v>
      </c>
      <c r="O151" t="str">
        <f>IF(Liittymislomake!A188="","",VLOOKUP(Liittymislomake!A188,tauluAsiointitiedot[],2,FALSE))</f>
        <v/>
      </c>
      <c r="P151">
        <f>IF(Liittymislomake!C188="",2,1)</f>
        <v>2</v>
      </c>
      <c r="Q151">
        <f>Liittymislomake!B188</f>
        <v>0</v>
      </c>
      <c r="R151">
        <f>IF(R152=0,"",Liittymislomake!C188)</f>
        <v>0</v>
      </c>
      <c r="S151">
        <f>IF(S152=0,"",Liittymislomake!D188)</f>
        <v>0</v>
      </c>
      <c r="T151">
        <f>IF(T152=0,"",Liittymislomake!E188)</f>
        <v>0</v>
      </c>
    </row>
    <row r="152" spans="14:20" x14ac:dyDescent="0.35">
      <c r="N152" s="1">
        <f>Liittymislomake!A189</f>
        <v>0</v>
      </c>
      <c r="O152" t="str">
        <f>IF(Liittymislomake!A189="","",VLOOKUP(Liittymislomake!A189,tauluAsiointitiedot[],2,FALSE))</f>
        <v/>
      </c>
      <c r="P152">
        <f>IF(Liittymislomake!C189="",2,1)</f>
        <v>2</v>
      </c>
      <c r="Q152">
        <f>Liittymislomake!B189</f>
        <v>0</v>
      </c>
      <c r="R152" t="str">
        <f>IF(R153=0,"",Liittymislomake!C189)</f>
        <v/>
      </c>
      <c r="S152" t="str">
        <f>IF(S153=0,"",Liittymislomake!D189)</f>
        <v/>
      </c>
      <c r="T152" t="str">
        <f>IF(T153=0,"",Liittymislomake!E189)</f>
        <v/>
      </c>
    </row>
    <row r="153" spans="14:20" x14ac:dyDescent="0.35">
      <c r="N153" s="1">
        <f>Liittymislomake!A190</f>
        <v>0</v>
      </c>
      <c r="O153" t="str">
        <f>IF(Liittymislomake!A190="","",VLOOKUP(Liittymislomake!A190,tauluAsiointitiedot[],2,FALSE))</f>
        <v/>
      </c>
      <c r="P153">
        <f>IF(Liittymislomake!C190="",2,1)</f>
        <v>2</v>
      </c>
      <c r="Q153">
        <f>Liittymislomake!B190</f>
        <v>0</v>
      </c>
      <c r="R153">
        <f>IF(R154=0,"",Liittymislomake!C190)</f>
        <v>0</v>
      </c>
      <c r="S153">
        <f>IF(S154=0,"",Liittymislomake!D190)</f>
        <v>0</v>
      </c>
      <c r="T153">
        <f>IF(T154=0,"",Liittymislomake!E190)</f>
        <v>0</v>
      </c>
    </row>
    <row r="154" spans="14:20" x14ac:dyDescent="0.35">
      <c r="N154" s="1">
        <f>Liittymislomake!A191</f>
        <v>0</v>
      </c>
      <c r="O154" t="str">
        <f>IF(Liittymislomake!A191="","",VLOOKUP(Liittymislomake!A191,tauluAsiointitiedot[],2,FALSE))</f>
        <v/>
      </c>
      <c r="P154">
        <f>IF(Liittymislomake!C191="",2,1)</f>
        <v>2</v>
      </c>
      <c r="Q154">
        <f>Liittymislomake!B191</f>
        <v>0</v>
      </c>
      <c r="R154" t="str">
        <f>IF(R155=0,"",Liittymislomake!C191)</f>
        <v/>
      </c>
      <c r="S154" t="str">
        <f>IF(S155=0,"",Liittymislomake!D191)</f>
        <v/>
      </c>
      <c r="T154" t="str">
        <f>IF(T155=0,"",Liittymislomake!E191)</f>
        <v/>
      </c>
    </row>
    <row r="155" spans="14:20" x14ac:dyDescent="0.35">
      <c r="N155" s="1">
        <f>Liittymislomake!A192</f>
        <v>0</v>
      </c>
      <c r="O155" t="str">
        <f>IF(Liittymislomake!A192="","",VLOOKUP(Liittymislomake!A192,tauluAsiointitiedot[],2,FALSE))</f>
        <v/>
      </c>
      <c r="P155">
        <f>IF(Liittymislomake!C192="",2,1)</f>
        <v>2</v>
      </c>
      <c r="Q155">
        <f>Liittymislomake!B192</f>
        <v>0</v>
      </c>
      <c r="R155">
        <f>IF(R156=0,"",Liittymislomake!C192)</f>
        <v>0</v>
      </c>
      <c r="S155">
        <f>IF(S156=0,"",Liittymislomake!D192)</f>
        <v>0</v>
      </c>
      <c r="T155">
        <f>IF(T156=0,"",Liittymislomake!E192)</f>
        <v>0</v>
      </c>
    </row>
    <row r="156" spans="14:20" x14ac:dyDescent="0.35">
      <c r="N156" s="1">
        <f>Liittymislomake!A193</f>
        <v>0</v>
      </c>
      <c r="O156" t="str">
        <f>IF(Liittymislomake!A193="","",VLOOKUP(Liittymislomake!A193,tauluAsiointitiedot[],2,FALSE))</f>
        <v/>
      </c>
      <c r="P156">
        <f>IF(Liittymislomake!C193="",2,1)</f>
        <v>2</v>
      </c>
      <c r="Q156">
        <f>Liittymislomake!B193</f>
        <v>0</v>
      </c>
      <c r="R156" t="str">
        <f>IF(R157=0,"",Liittymislomake!C193)</f>
        <v/>
      </c>
      <c r="S156" t="str">
        <f>IF(S157=0,"",Liittymislomake!D193)</f>
        <v/>
      </c>
      <c r="T156" t="str">
        <f>IF(T157=0,"",Liittymislomake!E193)</f>
        <v/>
      </c>
    </row>
    <row r="157" spans="14:20" x14ac:dyDescent="0.35">
      <c r="N157" s="1">
        <f>Liittymislomake!A194</f>
        <v>0</v>
      </c>
      <c r="O157" t="str">
        <f>IF(Liittymislomake!A194="","",VLOOKUP(Liittymislomake!A194,tauluAsiointitiedot[],2,FALSE))</f>
        <v/>
      </c>
      <c r="P157">
        <f>IF(Liittymislomake!C194="",2,1)</f>
        <v>2</v>
      </c>
      <c r="Q157">
        <f>Liittymislomake!B194</f>
        <v>0</v>
      </c>
      <c r="R157">
        <f>IF(R158=0,"",Liittymislomake!C194)</f>
        <v>0</v>
      </c>
      <c r="S157">
        <f>IF(S158=0,"",Liittymislomake!D194)</f>
        <v>0</v>
      </c>
      <c r="T157">
        <f>IF(T158=0,"",Liittymislomake!E194)</f>
        <v>0</v>
      </c>
    </row>
    <row r="158" spans="14:20" x14ac:dyDescent="0.35">
      <c r="N158" s="1">
        <f>Liittymislomake!A195</f>
        <v>0</v>
      </c>
      <c r="O158" t="str">
        <f>IF(Liittymislomake!A195="","",VLOOKUP(Liittymislomake!A195,tauluAsiointitiedot[],2,FALSE))</f>
        <v/>
      </c>
      <c r="P158">
        <f>IF(Liittymislomake!C195="",2,1)</f>
        <v>2</v>
      </c>
      <c r="Q158">
        <f>Liittymislomake!B195</f>
        <v>0</v>
      </c>
      <c r="R158" t="str">
        <f>IF(R159=0,"",Liittymislomake!C195)</f>
        <v/>
      </c>
      <c r="S158" t="str">
        <f>IF(S159=0,"",Liittymislomake!D195)</f>
        <v/>
      </c>
      <c r="T158" t="str">
        <f>IF(T159=0,"",Liittymislomake!E195)</f>
        <v/>
      </c>
    </row>
    <row r="159" spans="14:20" x14ac:dyDescent="0.35">
      <c r="N159" s="1">
        <f>Liittymislomake!A196</f>
        <v>0</v>
      </c>
      <c r="O159" t="str">
        <f>IF(Liittymislomake!A196="","",VLOOKUP(Liittymislomake!A196,tauluAsiointitiedot[],2,FALSE))</f>
        <v/>
      </c>
      <c r="P159">
        <f>IF(Liittymislomake!C196="",2,1)</f>
        <v>2</v>
      </c>
      <c r="Q159">
        <f>Liittymislomake!B196</f>
        <v>0</v>
      </c>
      <c r="R159">
        <f>IF(R160=0,"",Liittymislomake!C196)</f>
        <v>0</v>
      </c>
      <c r="S159">
        <f>IF(S160=0,"",Liittymislomake!D196)</f>
        <v>0</v>
      </c>
      <c r="T159">
        <f>IF(T160=0,"",Liittymislomake!E196)</f>
        <v>0</v>
      </c>
    </row>
    <row r="160" spans="14:20" x14ac:dyDescent="0.35">
      <c r="N160" s="1">
        <f>Liittymislomake!A197</f>
        <v>0</v>
      </c>
      <c r="O160" t="str">
        <f>IF(Liittymislomake!A197="","",VLOOKUP(Liittymislomake!A197,tauluAsiointitiedot[],2,FALSE))</f>
        <v/>
      </c>
      <c r="P160">
        <f>IF(Liittymislomake!C197="",2,1)</f>
        <v>2</v>
      </c>
      <c r="Q160">
        <f>Liittymislomake!B197</f>
        <v>0</v>
      </c>
      <c r="R160" t="str">
        <f>IF(R161=0,"",Liittymislomake!C197)</f>
        <v/>
      </c>
      <c r="S160" t="str">
        <f>IF(S161=0,"",Liittymislomake!D197)</f>
        <v/>
      </c>
      <c r="T160" t="str">
        <f>IF(T161=0,"",Liittymislomake!E197)</f>
        <v/>
      </c>
    </row>
    <row r="161" spans="14:20" x14ac:dyDescent="0.35">
      <c r="N161" s="1">
        <f>Liittymislomake!A198</f>
        <v>0</v>
      </c>
      <c r="O161" t="str">
        <f>IF(Liittymislomake!A198="","",VLOOKUP(Liittymislomake!A198,tauluAsiointitiedot[],2,FALSE))</f>
        <v/>
      </c>
      <c r="P161">
        <f>IF(Liittymislomake!C198="",2,1)</f>
        <v>2</v>
      </c>
      <c r="Q161">
        <f>Liittymislomake!B198</f>
        <v>0</v>
      </c>
      <c r="R161">
        <f>IF(R162=0,"",Liittymislomake!C198)</f>
        <v>0</v>
      </c>
      <c r="S161">
        <f>IF(S162=0,"",Liittymislomake!D198)</f>
        <v>0</v>
      </c>
      <c r="T161">
        <f>IF(T162=0,"",Liittymislomake!E198)</f>
        <v>0</v>
      </c>
    </row>
    <row r="162" spans="14:20" x14ac:dyDescent="0.35">
      <c r="N162" s="1">
        <f>Liittymislomake!A199</f>
        <v>0</v>
      </c>
      <c r="O162" t="str">
        <f>IF(Liittymislomake!A199="","",VLOOKUP(Liittymislomake!A199,tauluAsiointitiedot[],2,FALSE))</f>
        <v/>
      </c>
      <c r="P162">
        <f>IF(Liittymislomake!C199="",2,1)</f>
        <v>2</v>
      </c>
      <c r="Q162">
        <f>Liittymislomake!B199</f>
        <v>0</v>
      </c>
      <c r="R162" t="str">
        <f>IF(R163=0,"",Liittymislomake!C199)</f>
        <v/>
      </c>
      <c r="S162" t="str">
        <f>IF(S163=0,"",Liittymislomake!D199)</f>
        <v/>
      </c>
      <c r="T162" t="str">
        <f>IF(T163=0,"",Liittymislomake!E199)</f>
        <v/>
      </c>
    </row>
    <row r="163" spans="14:20" x14ac:dyDescent="0.35">
      <c r="N163" s="1">
        <f>Liittymislomake!A200</f>
        <v>0</v>
      </c>
      <c r="O163" t="str">
        <f>IF(Liittymislomake!A200="","",VLOOKUP(Liittymislomake!A200,tauluAsiointitiedot[],2,FALSE))</f>
        <v/>
      </c>
      <c r="P163">
        <f>IF(Liittymislomake!C200="",2,1)</f>
        <v>2</v>
      </c>
      <c r="Q163">
        <f>Liittymislomake!B200</f>
        <v>0</v>
      </c>
      <c r="R163">
        <f>IF(R164=0,"",Liittymislomake!C200)</f>
        <v>0</v>
      </c>
      <c r="S163">
        <f>IF(S164=0,"",Liittymislomake!D200)</f>
        <v>0</v>
      </c>
      <c r="T163">
        <f>IF(T164=0,"",Liittymislomake!E200)</f>
        <v>0</v>
      </c>
    </row>
    <row r="164" spans="14:20" x14ac:dyDescent="0.35">
      <c r="N164" s="1">
        <f>Liittymislomake!A201</f>
        <v>0</v>
      </c>
      <c r="O164" t="str">
        <f>IF(Liittymislomake!A201="","",VLOOKUP(Liittymislomake!A201,tauluAsiointitiedot[],2,FALSE))</f>
        <v/>
      </c>
      <c r="P164">
        <f>IF(Liittymislomake!C201="",2,1)</f>
        <v>2</v>
      </c>
      <c r="Q164">
        <f>Liittymislomake!B201</f>
        <v>0</v>
      </c>
      <c r="R164" t="str">
        <f>IF(R165=0,"",Liittymislomake!C201)</f>
        <v/>
      </c>
      <c r="S164" t="str">
        <f>IF(S165=0,"",Liittymislomake!D201)</f>
        <v/>
      </c>
      <c r="T164" t="str">
        <f>IF(T165=0,"",Liittymislomake!E201)</f>
        <v/>
      </c>
    </row>
    <row r="165" spans="14:20" x14ac:dyDescent="0.35">
      <c r="N165" s="1">
        <f>Liittymislomake!A202</f>
        <v>0</v>
      </c>
      <c r="O165" t="str">
        <f>IF(Liittymislomake!A202="","",VLOOKUP(Liittymislomake!A202,tauluAsiointitiedot[],2,FALSE))</f>
        <v/>
      </c>
      <c r="P165">
        <f>IF(Liittymislomake!C202="",2,1)</f>
        <v>2</v>
      </c>
      <c r="Q165">
        <f>Liittymislomake!B202</f>
        <v>0</v>
      </c>
      <c r="R165">
        <f>IF(R166=0,"",Liittymislomake!C202)</f>
        <v>0</v>
      </c>
      <c r="S165">
        <f>IF(S166=0,"",Liittymislomake!D202)</f>
        <v>0</v>
      </c>
      <c r="T165">
        <f>IF(T166=0,"",Liittymislomake!E202)</f>
        <v>0</v>
      </c>
    </row>
    <row r="166" spans="14:20" x14ac:dyDescent="0.35">
      <c r="N166" s="1">
        <f>Liittymislomake!A203</f>
        <v>0</v>
      </c>
      <c r="O166" t="str">
        <f>IF(Liittymislomake!A203="","",VLOOKUP(Liittymislomake!A203,tauluAsiointitiedot[],2,FALSE))</f>
        <v/>
      </c>
      <c r="P166">
        <f>IF(Liittymislomake!C203="",2,1)</f>
        <v>2</v>
      </c>
      <c r="Q166">
        <f>Liittymislomake!B203</f>
        <v>0</v>
      </c>
      <c r="R166" t="str">
        <f>IF(R167=0,"",Liittymislomake!C203)</f>
        <v/>
      </c>
      <c r="S166" t="str">
        <f>IF(S167=0,"",Liittymislomake!D203)</f>
        <v/>
      </c>
      <c r="T166" t="str">
        <f>IF(T167=0,"",Liittymislomake!E203)</f>
        <v/>
      </c>
    </row>
    <row r="167" spans="14:20" x14ac:dyDescent="0.35">
      <c r="N167" s="1">
        <f>Liittymislomake!A204</f>
        <v>0</v>
      </c>
      <c r="O167" t="str">
        <f>IF(Liittymislomake!A204="","",VLOOKUP(Liittymislomake!A204,tauluAsiointitiedot[],2,FALSE))</f>
        <v/>
      </c>
      <c r="P167">
        <f>IF(Liittymislomake!C204="",2,1)</f>
        <v>2</v>
      </c>
      <c r="Q167">
        <f>Liittymislomake!B204</f>
        <v>0</v>
      </c>
      <c r="R167">
        <f>IF(R168=0,"",Liittymislomake!C204)</f>
        <v>0</v>
      </c>
      <c r="S167">
        <f>IF(S168=0,"",Liittymislomake!D204)</f>
        <v>0</v>
      </c>
      <c r="T167">
        <f>IF(T168=0,"",Liittymislomake!E204)</f>
        <v>0</v>
      </c>
    </row>
    <row r="168" spans="14:20" x14ac:dyDescent="0.35">
      <c r="N168" s="1">
        <f>Liittymislomake!A205</f>
        <v>0</v>
      </c>
      <c r="O168" t="str">
        <f>IF(Liittymislomake!A205="","",VLOOKUP(Liittymislomake!A205,tauluAsiointitiedot[],2,FALSE))</f>
        <v/>
      </c>
      <c r="P168">
        <f>IF(Liittymislomake!C205="",2,1)</f>
        <v>2</v>
      </c>
      <c r="Q168">
        <f>Liittymislomake!B205</f>
        <v>0</v>
      </c>
      <c r="R168" t="str">
        <f>IF(R169=0,"",Liittymislomake!C205)</f>
        <v/>
      </c>
      <c r="S168" t="str">
        <f>IF(S169=0,"",Liittymislomake!D205)</f>
        <v/>
      </c>
      <c r="T168" t="str">
        <f>IF(T169=0,"",Liittymislomake!E205)</f>
        <v/>
      </c>
    </row>
    <row r="169" spans="14:20" x14ac:dyDescent="0.35">
      <c r="N169" s="1">
        <f>Liittymislomake!A206</f>
        <v>0</v>
      </c>
      <c r="O169" t="str">
        <f>IF(Liittymislomake!A206="","",VLOOKUP(Liittymislomake!A206,tauluAsiointitiedot[],2,FALSE))</f>
        <v/>
      </c>
      <c r="P169">
        <f>IF(Liittymislomake!C206="",2,1)</f>
        <v>2</v>
      </c>
      <c r="Q169">
        <f>Liittymislomake!B206</f>
        <v>0</v>
      </c>
      <c r="R169">
        <f>IF(R170=0,"",Liittymislomake!C206)</f>
        <v>0</v>
      </c>
      <c r="S169">
        <f>IF(S170=0,"",Liittymislomake!D206)</f>
        <v>0</v>
      </c>
      <c r="T169">
        <f>IF(T170=0,"",Liittymislomake!E206)</f>
        <v>0</v>
      </c>
    </row>
    <row r="170" spans="14:20" x14ac:dyDescent="0.35">
      <c r="N170" s="1">
        <f>Liittymislomake!A207</f>
        <v>0</v>
      </c>
      <c r="O170" t="str">
        <f>IF(Liittymislomake!A207="","",VLOOKUP(Liittymislomake!A207,tauluAsiointitiedot[],2,FALSE))</f>
        <v/>
      </c>
      <c r="P170">
        <f>IF(Liittymislomake!C207="",2,1)</f>
        <v>2</v>
      </c>
      <c r="Q170">
        <f>Liittymislomake!B207</f>
        <v>0</v>
      </c>
      <c r="R170" t="str">
        <f>IF(R171=0,"",Liittymislomake!C207)</f>
        <v/>
      </c>
      <c r="S170" t="str">
        <f>IF(S171=0,"",Liittymislomake!D207)</f>
        <v/>
      </c>
      <c r="T170" t="str">
        <f>IF(T171=0,"",Liittymislomake!E207)</f>
        <v/>
      </c>
    </row>
    <row r="171" spans="14:20" x14ac:dyDescent="0.35">
      <c r="N171" s="1">
        <f>Liittymislomake!A208</f>
        <v>0</v>
      </c>
      <c r="O171" t="str">
        <f>IF(Liittymislomake!A208="","",VLOOKUP(Liittymislomake!A208,tauluAsiointitiedot[],2,FALSE))</f>
        <v/>
      </c>
      <c r="P171">
        <f>IF(Liittymislomake!C208="",2,1)</f>
        <v>2</v>
      </c>
      <c r="Q171">
        <f>Liittymislomake!B208</f>
        <v>0</v>
      </c>
      <c r="R171">
        <f>IF(R172=0,"",Liittymislomake!C208)</f>
        <v>0</v>
      </c>
      <c r="S171">
        <f>IF(S172=0,"",Liittymislomake!D208)</f>
        <v>0</v>
      </c>
      <c r="T171">
        <f>IF(T172=0,"",Liittymislomake!E208)</f>
        <v>0</v>
      </c>
    </row>
    <row r="172" spans="14:20" x14ac:dyDescent="0.35">
      <c r="N172" s="1">
        <f>Liittymislomake!A209</f>
        <v>0</v>
      </c>
      <c r="O172" t="str">
        <f>IF(Liittymislomake!A209="","",VLOOKUP(Liittymislomake!A209,tauluAsiointitiedot[],2,FALSE))</f>
        <v/>
      </c>
      <c r="P172">
        <f>IF(Liittymislomake!C209="",2,1)</f>
        <v>2</v>
      </c>
      <c r="Q172">
        <f>Liittymislomake!B209</f>
        <v>0</v>
      </c>
      <c r="R172" t="str">
        <f>IF(R173=0,"",Liittymislomake!C209)</f>
        <v/>
      </c>
      <c r="S172" t="str">
        <f>IF(S173=0,"",Liittymislomake!D209)</f>
        <v/>
      </c>
      <c r="T172" t="str">
        <f>IF(T173=0,"",Liittymislomake!E209)</f>
        <v/>
      </c>
    </row>
    <row r="173" spans="14:20" x14ac:dyDescent="0.35">
      <c r="N173" s="1">
        <f>Liittymislomake!A210</f>
        <v>0</v>
      </c>
      <c r="O173" t="str">
        <f>IF(Liittymislomake!A210="","",VLOOKUP(Liittymislomake!A210,tauluAsiointitiedot[],2,FALSE))</f>
        <v/>
      </c>
      <c r="P173">
        <f>IF(Liittymislomake!C210="",2,1)</f>
        <v>2</v>
      </c>
      <c r="Q173">
        <f>Liittymislomake!B210</f>
        <v>0</v>
      </c>
      <c r="R173">
        <f>IF(R174=0,"",Liittymislomake!C210)</f>
        <v>0</v>
      </c>
      <c r="S173">
        <f>IF(S174=0,"",Liittymislomake!D210)</f>
        <v>0</v>
      </c>
      <c r="T173">
        <f>IF(T174=0,"",Liittymislomake!E210)</f>
        <v>0</v>
      </c>
    </row>
    <row r="174" spans="14:20" x14ac:dyDescent="0.35">
      <c r="N174" s="1">
        <f>Liittymislomake!A211</f>
        <v>0</v>
      </c>
      <c r="O174" t="str">
        <f>IF(Liittymislomake!A211="","",VLOOKUP(Liittymislomake!A211,tauluAsiointitiedot[],2,FALSE))</f>
        <v/>
      </c>
      <c r="P174">
        <f>IF(Liittymislomake!C211="",2,1)</f>
        <v>2</v>
      </c>
      <c r="Q174">
        <f>Liittymislomake!B211</f>
        <v>0</v>
      </c>
      <c r="R174" t="str">
        <f>IF(R175=0,"",Liittymislomake!C211)</f>
        <v/>
      </c>
      <c r="S174" t="str">
        <f>IF(S175=0,"",Liittymislomake!D211)</f>
        <v/>
      </c>
      <c r="T174" t="str">
        <f>IF(T175=0,"",Liittymislomake!E211)</f>
        <v/>
      </c>
    </row>
    <row r="175" spans="14:20" x14ac:dyDescent="0.35">
      <c r="N175" s="1">
        <f>Liittymislomake!A212</f>
        <v>0</v>
      </c>
      <c r="O175" t="str">
        <f>IF(Liittymislomake!A212="","",VLOOKUP(Liittymislomake!A212,tauluAsiointitiedot[],2,FALSE))</f>
        <v/>
      </c>
      <c r="P175">
        <f>IF(Liittymislomake!C212="",2,1)</f>
        <v>2</v>
      </c>
      <c r="Q175">
        <f>Liittymislomake!B212</f>
        <v>0</v>
      </c>
      <c r="R175">
        <f>IF(R176=0,"",Liittymislomake!C212)</f>
        <v>0</v>
      </c>
      <c r="S175">
        <f>IF(S176=0,"",Liittymislomake!D212)</f>
        <v>0</v>
      </c>
      <c r="T175">
        <f>IF(T176=0,"",Liittymislomake!E212)</f>
        <v>0</v>
      </c>
    </row>
    <row r="176" spans="14:20" x14ac:dyDescent="0.35">
      <c r="N176" s="1">
        <f>Liittymislomake!A213</f>
        <v>0</v>
      </c>
      <c r="O176" t="str">
        <f>IF(Liittymislomake!A213="","",VLOOKUP(Liittymislomake!A213,tauluAsiointitiedot[],2,FALSE))</f>
        <v/>
      </c>
      <c r="P176">
        <f>IF(Liittymislomake!C213="",2,1)</f>
        <v>2</v>
      </c>
      <c r="Q176">
        <f>Liittymislomake!B213</f>
        <v>0</v>
      </c>
      <c r="R176" t="str">
        <f>IF(R177=0,"",Liittymislomake!C213)</f>
        <v/>
      </c>
      <c r="S176" t="str">
        <f>IF(S177=0,"",Liittymislomake!D213)</f>
        <v/>
      </c>
      <c r="T176" t="str">
        <f>IF(T177=0,"",Liittymislomake!E213)</f>
        <v/>
      </c>
    </row>
    <row r="177" spans="14:20" x14ac:dyDescent="0.35">
      <c r="N177" s="1">
        <f>Liittymislomake!A214</f>
        <v>0</v>
      </c>
      <c r="O177" t="str">
        <f>IF(Liittymislomake!A214="","",VLOOKUP(Liittymislomake!A214,tauluAsiointitiedot[],2,FALSE))</f>
        <v/>
      </c>
      <c r="P177">
        <f>IF(Liittymislomake!C214="",2,1)</f>
        <v>2</v>
      </c>
      <c r="Q177">
        <f>Liittymislomake!B214</f>
        <v>0</v>
      </c>
      <c r="R177">
        <f>IF(R178=0,"",Liittymislomake!C214)</f>
        <v>0</v>
      </c>
      <c r="S177">
        <f>IF(S178=0,"",Liittymislomake!D214)</f>
        <v>0</v>
      </c>
      <c r="T177">
        <f>IF(T178=0,"",Liittymislomake!E214)</f>
        <v>0</v>
      </c>
    </row>
    <row r="178" spans="14:20" x14ac:dyDescent="0.35">
      <c r="N178" s="1">
        <f>Liittymislomake!A215</f>
        <v>0</v>
      </c>
      <c r="O178" t="str">
        <f>IF(Liittymislomake!A215="","",VLOOKUP(Liittymislomake!A215,tauluAsiointitiedot[],2,FALSE))</f>
        <v/>
      </c>
      <c r="P178">
        <f>IF(Liittymislomake!C215="",2,1)</f>
        <v>2</v>
      </c>
      <c r="Q178">
        <f>Liittymislomake!B215</f>
        <v>0</v>
      </c>
      <c r="R178" t="str">
        <f>IF(R179=0,"",Liittymislomake!C215)</f>
        <v/>
      </c>
      <c r="S178" t="str">
        <f>IF(S179=0,"",Liittymislomake!D215)</f>
        <v/>
      </c>
      <c r="T178" t="str">
        <f>IF(T179=0,"",Liittymislomake!E215)</f>
        <v/>
      </c>
    </row>
    <row r="179" spans="14:20" x14ac:dyDescent="0.35">
      <c r="N179" s="1">
        <f>Liittymislomake!A216</f>
        <v>0</v>
      </c>
      <c r="O179" t="str">
        <f>IF(Liittymislomake!A216="","",VLOOKUP(Liittymislomake!A216,tauluAsiointitiedot[],2,FALSE))</f>
        <v/>
      </c>
      <c r="P179">
        <f>IF(Liittymislomake!C216="",2,1)</f>
        <v>2</v>
      </c>
      <c r="Q179">
        <f>Liittymislomake!B216</f>
        <v>0</v>
      </c>
      <c r="R179">
        <f>IF(R180=0,"",Liittymislomake!C216)</f>
        <v>0</v>
      </c>
      <c r="S179">
        <f>IF(S180=0,"",Liittymislomake!D216)</f>
        <v>0</v>
      </c>
      <c r="T179">
        <f>IF(T180=0,"",Liittymislomake!E216)</f>
        <v>0</v>
      </c>
    </row>
    <row r="180" spans="14:20" x14ac:dyDescent="0.35">
      <c r="N180" s="1">
        <f>Liittymislomake!A217</f>
        <v>0</v>
      </c>
      <c r="O180" t="str">
        <f>IF(Liittymislomake!A217="","",VLOOKUP(Liittymislomake!A217,tauluAsiointitiedot[],2,FALSE))</f>
        <v/>
      </c>
      <c r="P180">
        <f>IF(Liittymislomake!C217="",2,1)</f>
        <v>2</v>
      </c>
      <c r="Q180">
        <f>Liittymislomake!B217</f>
        <v>0</v>
      </c>
      <c r="R180" t="str">
        <f>IF(R181=0,"",Liittymislomake!C217)</f>
        <v/>
      </c>
      <c r="S180" t="str">
        <f>IF(S181=0,"",Liittymislomake!D217)</f>
        <v/>
      </c>
      <c r="T180" t="str">
        <f>IF(T181=0,"",Liittymislomake!E217)</f>
        <v/>
      </c>
    </row>
    <row r="181" spans="14:20" x14ac:dyDescent="0.35">
      <c r="N181" s="1">
        <f>Liittymislomake!A218</f>
        <v>0</v>
      </c>
      <c r="O181" t="str">
        <f>IF(Liittymislomake!A218="","",VLOOKUP(Liittymislomake!A218,tauluAsiointitiedot[],2,FALSE))</f>
        <v/>
      </c>
      <c r="P181">
        <f>IF(Liittymislomake!C218="",2,1)</f>
        <v>2</v>
      </c>
      <c r="Q181">
        <f>Liittymislomake!B218</f>
        <v>0</v>
      </c>
      <c r="R181">
        <f>IF(R182=0,"",Liittymislomake!C218)</f>
        <v>0</v>
      </c>
      <c r="S181">
        <f>IF(S182=0,"",Liittymislomake!D218)</f>
        <v>0</v>
      </c>
      <c r="T181">
        <f>IF(T182=0,"",Liittymislomake!E218)</f>
        <v>0</v>
      </c>
    </row>
    <row r="182" spans="14:20" x14ac:dyDescent="0.35">
      <c r="N182" s="1">
        <f>Liittymislomake!A219</f>
        <v>0</v>
      </c>
      <c r="O182" t="str">
        <f>IF(Liittymislomake!A219="","",VLOOKUP(Liittymislomake!A219,tauluAsiointitiedot[],2,FALSE))</f>
        <v/>
      </c>
      <c r="P182">
        <f>IF(Liittymislomake!C219="",2,1)</f>
        <v>2</v>
      </c>
      <c r="Q182">
        <f>Liittymislomake!B219</f>
        <v>0</v>
      </c>
      <c r="R182" t="str">
        <f>IF(R183=0,"",Liittymislomake!C219)</f>
        <v/>
      </c>
      <c r="S182" t="str">
        <f>IF(S183=0,"",Liittymislomake!D219)</f>
        <v/>
      </c>
      <c r="T182" t="str">
        <f>IF(T183=0,"",Liittymislomake!E219)</f>
        <v/>
      </c>
    </row>
    <row r="183" spans="14:20" x14ac:dyDescent="0.35">
      <c r="N183" s="1">
        <f>Liittymislomake!A220</f>
        <v>0</v>
      </c>
      <c r="O183" t="str">
        <f>IF(Liittymislomake!A220="","",VLOOKUP(Liittymislomake!A220,tauluAsiointitiedot[],2,FALSE))</f>
        <v/>
      </c>
      <c r="P183">
        <f>IF(Liittymislomake!C220="",2,1)</f>
        <v>2</v>
      </c>
      <c r="Q183">
        <f>Liittymislomake!B220</f>
        <v>0</v>
      </c>
      <c r="R183">
        <f>IF(R184=0,"",Liittymislomake!C220)</f>
        <v>0</v>
      </c>
      <c r="S183">
        <f>IF(S184=0,"",Liittymislomake!D220)</f>
        <v>0</v>
      </c>
      <c r="T183">
        <f>IF(T184=0,"",Liittymislomake!E220)</f>
        <v>0</v>
      </c>
    </row>
    <row r="184" spans="14:20" x14ac:dyDescent="0.35">
      <c r="N184" s="1">
        <f>Liittymislomake!A221</f>
        <v>0</v>
      </c>
      <c r="O184" t="str">
        <f>IF(Liittymislomake!A221="","",VLOOKUP(Liittymislomake!A221,tauluAsiointitiedot[],2,FALSE))</f>
        <v/>
      </c>
      <c r="P184">
        <f>IF(Liittymislomake!C221="",2,1)</f>
        <v>2</v>
      </c>
      <c r="Q184">
        <f>Liittymislomake!B221</f>
        <v>0</v>
      </c>
      <c r="R184" t="str">
        <f>IF(R185=0,"",Liittymislomake!C221)</f>
        <v/>
      </c>
      <c r="S184" t="str">
        <f>IF(S185=0,"",Liittymislomake!D221)</f>
        <v/>
      </c>
      <c r="T184" t="str">
        <f>IF(T185=0,"",Liittymislomake!E221)</f>
        <v/>
      </c>
    </row>
    <row r="185" spans="14:20" x14ac:dyDescent="0.35">
      <c r="N185" s="1">
        <f>Liittymislomake!A222</f>
        <v>0</v>
      </c>
      <c r="O185" t="str">
        <f>IF(Liittymislomake!A222="","",VLOOKUP(Liittymislomake!A222,tauluAsiointitiedot[],2,FALSE))</f>
        <v/>
      </c>
      <c r="P185">
        <f>IF(Liittymislomake!C222="",2,1)</f>
        <v>2</v>
      </c>
      <c r="Q185">
        <f>Liittymislomake!B222</f>
        <v>0</v>
      </c>
      <c r="R185">
        <f>IF(R186=0,"",Liittymislomake!C222)</f>
        <v>0</v>
      </c>
      <c r="S185">
        <f>IF(S186=0,"",Liittymislomake!D222)</f>
        <v>0</v>
      </c>
      <c r="T185">
        <f>IF(T186=0,"",Liittymislomake!E222)</f>
        <v>0</v>
      </c>
    </row>
    <row r="186" spans="14:20" x14ac:dyDescent="0.35">
      <c r="N186" s="1">
        <f>Liittymislomake!A223</f>
        <v>0</v>
      </c>
      <c r="O186" t="str">
        <f>IF(Liittymislomake!A223="","",VLOOKUP(Liittymislomake!A223,tauluAsiointitiedot[],2,FALSE))</f>
        <v/>
      </c>
      <c r="P186">
        <f>IF(Liittymislomake!C223="",2,1)</f>
        <v>2</v>
      </c>
      <c r="Q186">
        <f>Liittymislomake!B223</f>
        <v>0</v>
      </c>
      <c r="R186" t="str">
        <f>IF(R187=0,"",Liittymislomake!C223)</f>
        <v/>
      </c>
      <c r="S186" t="str">
        <f>IF(S187=0,"",Liittymislomake!D223)</f>
        <v/>
      </c>
      <c r="T186" t="str">
        <f>IF(T187=0,"",Liittymislomake!E223)</f>
        <v/>
      </c>
    </row>
    <row r="187" spans="14:20" x14ac:dyDescent="0.35">
      <c r="N187" s="1">
        <f>Liittymislomake!A224</f>
        <v>0</v>
      </c>
      <c r="O187" t="str">
        <f>IF(Liittymislomake!A224="","",VLOOKUP(Liittymislomake!A224,tauluAsiointitiedot[],2,FALSE))</f>
        <v/>
      </c>
      <c r="P187">
        <f>IF(Liittymislomake!C224="",2,1)</f>
        <v>2</v>
      </c>
      <c r="Q187">
        <f>Liittymislomake!B224</f>
        <v>0</v>
      </c>
      <c r="R187">
        <f>IF(R188=0,"",Liittymislomake!C224)</f>
        <v>0</v>
      </c>
      <c r="S187">
        <f>IF(S188=0,"",Liittymislomake!D224)</f>
        <v>0</v>
      </c>
      <c r="T187">
        <f>IF(T188=0,"",Liittymislomake!E224)</f>
        <v>0</v>
      </c>
    </row>
    <row r="188" spans="14:20" x14ac:dyDescent="0.35">
      <c r="N188" s="1">
        <f>Liittymislomake!A225</f>
        <v>0</v>
      </c>
      <c r="O188" t="str">
        <f>IF(Liittymislomake!A225="","",VLOOKUP(Liittymislomake!A225,tauluAsiointitiedot[],2,FALSE))</f>
        <v/>
      </c>
      <c r="P188">
        <f>IF(Liittymislomake!C225="",2,1)</f>
        <v>2</v>
      </c>
      <c r="Q188">
        <f>Liittymislomake!B225</f>
        <v>0</v>
      </c>
      <c r="R188" t="str">
        <f>IF(R189=0,"",Liittymislomake!C225)</f>
        <v/>
      </c>
      <c r="S188" t="str">
        <f>IF(S189=0,"",Liittymislomake!D225)</f>
        <v/>
      </c>
      <c r="T188" t="str">
        <f>IF(T189=0,"",Liittymislomake!E225)</f>
        <v/>
      </c>
    </row>
    <row r="189" spans="14:20" x14ac:dyDescent="0.35">
      <c r="N189" s="1">
        <f>Liittymislomake!A226</f>
        <v>0</v>
      </c>
      <c r="O189" t="str">
        <f>IF(Liittymislomake!A226="","",VLOOKUP(Liittymislomake!A226,tauluAsiointitiedot[],2,FALSE))</f>
        <v/>
      </c>
      <c r="P189">
        <f>IF(Liittymislomake!C226="",2,1)</f>
        <v>2</v>
      </c>
      <c r="Q189">
        <f>Liittymislomake!B226</f>
        <v>0</v>
      </c>
      <c r="R189">
        <f>IF(R190=0,"",Liittymislomake!C226)</f>
        <v>0</v>
      </c>
      <c r="S189">
        <f>IF(S190=0,"",Liittymislomake!D226)</f>
        <v>0</v>
      </c>
      <c r="T189">
        <f>IF(T190=0,"",Liittymislomake!E226)</f>
        <v>0</v>
      </c>
    </row>
    <row r="190" spans="14:20" x14ac:dyDescent="0.35">
      <c r="N190" s="1">
        <f>Liittymislomake!A227</f>
        <v>0</v>
      </c>
      <c r="O190" t="str">
        <f>IF(Liittymislomake!A227="","",VLOOKUP(Liittymislomake!A227,tauluAsiointitiedot[],2,FALSE))</f>
        <v/>
      </c>
      <c r="P190">
        <f>IF(Liittymislomake!C227="",2,1)</f>
        <v>2</v>
      </c>
      <c r="Q190">
        <f>Liittymislomake!B227</f>
        <v>0</v>
      </c>
      <c r="R190" t="str">
        <f>IF(R191=0,"",Liittymislomake!C227)</f>
        <v/>
      </c>
      <c r="S190" t="str">
        <f>IF(S191=0,"",Liittymislomake!D227)</f>
        <v/>
      </c>
      <c r="T190" t="str">
        <f>IF(T191=0,"",Liittymislomake!E227)</f>
        <v/>
      </c>
    </row>
    <row r="191" spans="14:20" x14ac:dyDescent="0.35">
      <c r="N191" s="1">
        <f>Liittymislomake!A228</f>
        <v>0</v>
      </c>
      <c r="O191" t="str">
        <f>IF(Liittymislomake!A228="","",VLOOKUP(Liittymislomake!A228,tauluAsiointitiedot[],2,FALSE))</f>
        <v/>
      </c>
      <c r="P191">
        <f>IF(Liittymislomake!C228="",2,1)</f>
        <v>2</v>
      </c>
      <c r="Q191">
        <f>Liittymislomake!B228</f>
        <v>0</v>
      </c>
      <c r="R191">
        <f>IF(R192=0,"",Liittymislomake!C228)</f>
        <v>0</v>
      </c>
      <c r="S191">
        <f>IF(S192=0,"",Liittymislomake!D228)</f>
        <v>0</v>
      </c>
      <c r="T191">
        <f>IF(T192=0,"",Liittymislomake!E228)</f>
        <v>0</v>
      </c>
    </row>
    <row r="192" spans="14:20" x14ac:dyDescent="0.35">
      <c r="N192" s="1">
        <f>Liittymislomake!A229</f>
        <v>0</v>
      </c>
      <c r="O192" t="str">
        <f>IF(Liittymislomake!A229="","",VLOOKUP(Liittymislomake!A229,tauluAsiointitiedot[],2,FALSE))</f>
        <v/>
      </c>
      <c r="P192">
        <f>IF(Liittymislomake!C229="",2,1)</f>
        <v>2</v>
      </c>
      <c r="Q192">
        <f>Liittymislomake!B229</f>
        <v>0</v>
      </c>
      <c r="R192" t="str">
        <f>IF(R193=0,"",Liittymislomake!C229)</f>
        <v/>
      </c>
      <c r="S192" t="str">
        <f>IF(S193=0,"",Liittymislomake!D229)</f>
        <v/>
      </c>
      <c r="T192" t="str">
        <f>IF(T193=0,"",Liittymislomake!E229)</f>
        <v/>
      </c>
    </row>
    <row r="193" spans="14:20" x14ac:dyDescent="0.35">
      <c r="N193" s="1">
        <f>Liittymislomake!A230</f>
        <v>0</v>
      </c>
      <c r="O193" t="str">
        <f>IF(Liittymislomake!A230="","",VLOOKUP(Liittymislomake!A230,tauluAsiointitiedot[],2,FALSE))</f>
        <v/>
      </c>
      <c r="P193">
        <f>IF(Liittymislomake!C230="",2,1)</f>
        <v>2</v>
      </c>
      <c r="Q193">
        <f>Liittymislomake!B230</f>
        <v>0</v>
      </c>
      <c r="R193">
        <f>IF(R194=0,"",Liittymislomake!C230)</f>
        <v>0</v>
      </c>
      <c r="S193">
        <f>IF(S194=0,"",Liittymislomake!D230)</f>
        <v>0</v>
      </c>
      <c r="T193">
        <f>IF(T194=0,"",Liittymislomake!E230)</f>
        <v>0</v>
      </c>
    </row>
    <row r="194" spans="14:20" x14ac:dyDescent="0.35">
      <c r="N194" s="1">
        <f>Liittymislomake!A231</f>
        <v>0</v>
      </c>
      <c r="O194" t="str">
        <f>IF(Liittymislomake!A231="","",VLOOKUP(Liittymislomake!A231,tauluAsiointitiedot[],2,FALSE))</f>
        <v/>
      </c>
      <c r="P194">
        <f>IF(Liittymislomake!C231="",2,1)</f>
        <v>2</v>
      </c>
      <c r="Q194">
        <f>Liittymislomake!B231</f>
        <v>0</v>
      </c>
      <c r="R194" t="str">
        <f>IF(R195=0,"",Liittymislomake!C231)</f>
        <v/>
      </c>
      <c r="S194" t="str">
        <f>IF(S195=0,"",Liittymislomake!D231)</f>
        <v/>
      </c>
      <c r="T194" t="str">
        <f>IF(T195=0,"",Liittymislomake!E231)</f>
        <v/>
      </c>
    </row>
    <row r="195" spans="14:20" x14ac:dyDescent="0.35">
      <c r="N195" s="1">
        <f>Liittymislomake!A232</f>
        <v>0</v>
      </c>
      <c r="O195" t="str">
        <f>IF(Liittymislomake!A232="","",VLOOKUP(Liittymislomake!A232,tauluAsiointitiedot[],2,FALSE))</f>
        <v/>
      </c>
      <c r="P195">
        <f>IF(Liittymislomake!C232="",2,1)</f>
        <v>2</v>
      </c>
      <c r="Q195">
        <f>Liittymislomake!B232</f>
        <v>0</v>
      </c>
      <c r="R195">
        <f>IF(R196=0,"",Liittymislomake!C232)</f>
        <v>0</v>
      </c>
      <c r="S195">
        <f>IF(S196=0,"",Liittymislomake!D232)</f>
        <v>0</v>
      </c>
      <c r="T195">
        <f>IF(T196=0,"",Liittymislomake!E232)</f>
        <v>0</v>
      </c>
    </row>
    <row r="196" spans="14:20" x14ac:dyDescent="0.35">
      <c r="N196" s="1">
        <f>Liittymislomake!A233</f>
        <v>0</v>
      </c>
      <c r="O196" t="str">
        <f>IF(Liittymislomake!A233="","",VLOOKUP(Liittymislomake!A233,tauluAsiointitiedot[],2,FALSE))</f>
        <v/>
      </c>
      <c r="P196">
        <f>IF(Liittymislomake!C233="",2,1)</f>
        <v>2</v>
      </c>
      <c r="Q196">
        <f>Liittymislomake!B233</f>
        <v>0</v>
      </c>
      <c r="R196" t="str">
        <f>IF(R197=0,"",Liittymislomake!C233)</f>
        <v/>
      </c>
      <c r="S196" t="str">
        <f>IF(S197=0,"",Liittymislomake!D233)</f>
        <v/>
      </c>
      <c r="T196" t="str">
        <f>IF(T197=0,"",Liittymislomake!E233)</f>
        <v/>
      </c>
    </row>
    <row r="197" spans="14:20" x14ac:dyDescent="0.35">
      <c r="N197" s="1">
        <f>Liittymislomake!A234</f>
        <v>0</v>
      </c>
      <c r="O197" t="str">
        <f>IF(Liittymislomake!A234="","",VLOOKUP(Liittymislomake!A234,tauluAsiointitiedot[],2,FALSE))</f>
        <v/>
      </c>
      <c r="P197">
        <f>IF(Liittymislomake!C234="",2,1)</f>
        <v>2</v>
      </c>
      <c r="Q197">
        <f>Liittymislomake!B234</f>
        <v>0</v>
      </c>
      <c r="R197">
        <f>IF(R198=0,"",Liittymislomake!C234)</f>
        <v>0</v>
      </c>
      <c r="S197">
        <f>IF(S198=0,"",Liittymislomake!D234)</f>
        <v>0</v>
      </c>
      <c r="T197">
        <f>IF(T198=0,"",Liittymislomake!E234)</f>
        <v>0</v>
      </c>
    </row>
    <row r="198" spans="14:20" x14ac:dyDescent="0.35">
      <c r="N198" s="1">
        <f>Liittymislomake!A235</f>
        <v>0</v>
      </c>
      <c r="O198" t="str">
        <f>IF(Liittymislomake!A235="","",VLOOKUP(Liittymislomake!A235,tauluAsiointitiedot[],2,FALSE))</f>
        <v/>
      </c>
      <c r="P198">
        <f>IF(Liittymislomake!C235="",2,1)</f>
        <v>2</v>
      </c>
      <c r="Q198">
        <f>Liittymislomake!B235</f>
        <v>0</v>
      </c>
      <c r="R198" t="str">
        <f>IF(R199=0,"",Liittymislomake!C235)</f>
        <v/>
      </c>
      <c r="S198" t="str">
        <f>IF(S199=0,"",Liittymislomake!D235)</f>
        <v/>
      </c>
      <c r="T198" t="str">
        <f>IF(T199=0,"",Liittymislomake!E235)</f>
        <v/>
      </c>
    </row>
    <row r="199" spans="14:20" x14ac:dyDescent="0.35">
      <c r="N199" s="1">
        <f>Liittymislomake!A236</f>
        <v>0</v>
      </c>
      <c r="O199" t="str">
        <f>IF(Liittymislomake!A236="","",VLOOKUP(Liittymislomake!A236,tauluAsiointitiedot[],2,FALSE))</f>
        <v/>
      </c>
      <c r="P199">
        <f>IF(Liittymislomake!C236="",2,1)</f>
        <v>2</v>
      </c>
      <c r="Q199">
        <f>Liittymislomake!B236</f>
        <v>0</v>
      </c>
      <c r="R199">
        <f>IF(R200=0,"",Liittymislomake!C236)</f>
        <v>0</v>
      </c>
      <c r="S199">
        <f>IF(S200=0,"",Liittymislomake!D236)</f>
        <v>0</v>
      </c>
      <c r="T199">
        <f>IF(T200=0,"",Liittymislomake!E236)</f>
        <v>0</v>
      </c>
    </row>
    <row r="200" spans="14:20" x14ac:dyDescent="0.35">
      <c r="N200" s="1">
        <f>Liittymislomake!A237</f>
        <v>0</v>
      </c>
      <c r="O200" t="str">
        <f>IF(Liittymislomake!A237="","",VLOOKUP(Liittymislomake!A237,tauluAsiointitiedot[],2,FALSE))</f>
        <v/>
      </c>
      <c r="P200">
        <f>IF(Liittymislomake!C237="",2,1)</f>
        <v>2</v>
      </c>
      <c r="Q200">
        <f>Liittymislomake!B237</f>
        <v>0</v>
      </c>
      <c r="R200" t="str">
        <f>IF(R201=0,"",Liittymislomake!C237)</f>
        <v/>
      </c>
      <c r="S200" t="str">
        <f>IF(S201=0,"",Liittymislomake!D237)</f>
        <v/>
      </c>
      <c r="T200" t="str">
        <f>IF(T201=0,"",Liittymislomake!E237)</f>
        <v/>
      </c>
    </row>
    <row r="201" spans="14:20" x14ac:dyDescent="0.35">
      <c r="N201" s="1">
        <f>Liittymislomake!A238</f>
        <v>0</v>
      </c>
      <c r="O201" t="str">
        <f>IF(Liittymislomake!A238="","",VLOOKUP(Liittymislomake!A238,tauluAsiointitiedot[],2,FALSE))</f>
        <v/>
      </c>
      <c r="P201">
        <f>IF(Liittymislomake!C238="",2,1)</f>
        <v>2</v>
      </c>
      <c r="Q201">
        <f>Liittymislomake!B238</f>
        <v>0</v>
      </c>
      <c r="R201">
        <f>IF(R202=0,"",Liittymislomake!C238)</f>
        <v>0</v>
      </c>
      <c r="S201">
        <f>IF(S202=0,"",Liittymislomake!D238)</f>
        <v>0</v>
      </c>
      <c r="T201">
        <f>IF(T202=0,"",Liittymislomake!E238)</f>
        <v>0</v>
      </c>
    </row>
    <row r="202" spans="14:20" x14ac:dyDescent="0.35">
      <c r="N202" s="1">
        <f>Liittymislomake!A239</f>
        <v>0</v>
      </c>
      <c r="O202" t="str">
        <f>IF(Liittymislomake!A239="","",VLOOKUP(Liittymislomake!A239,tauluAsiointitiedot[],2,FALSE))</f>
        <v/>
      </c>
      <c r="P202">
        <f>IF(Liittymislomake!C239="",2,1)</f>
        <v>2</v>
      </c>
      <c r="Q202">
        <f>Liittymislomake!B239</f>
        <v>0</v>
      </c>
      <c r="R202" t="str">
        <f>IF(R203=0,"",Liittymislomake!C239)</f>
        <v/>
      </c>
      <c r="S202" t="str">
        <f>IF(S203=0,"",Liittymislomake!D239)</f>
        <v/>
      </c>
      <c r="T202" t="str">
        <f>IF(T203=0,"",Liittymislomake!E239)</f>
        <v/>
      </c>
    </row>
    <row r="203" spans="14:20" x14ac:dyDescent="0.35">
      <c r="N203" s="1">
        <f>Liittymislomake!A240</f>
        <v>0</v>
      </c>
      <c r="O203" t="str">
        <f>IF(Liittymislomake!A240="","",VLOOKUP(Liittymislomake!A240,tauluAsiointitiedot[],2,FALSE))</f>
        <v/>
      </c>
      <c r="P203">
        <f>IF(Liittymislomake!C240="",2,1)</f>
        <v>2</v>
      </c>
      <c r="Q203">
        <f>Liittymislomake!B240</f>
        <v>0</v>
      </c>
      <c r="R203">
        <f>IF(R204=0,"",Liittymislomake!C240)</f>
        <v>0</v>
      </c>
      <c r="S203">
        <f>IF(S204=0,"",Liittymislomake!D240)</f>
        <v>0</v>
      </c>
      <c r="T203">
        <f>IF(T204=0,"",Liittymislomake!E240)</f>
        <v>0</v>
      </c>
    </row>
    <row r="204" spans="14:20" x14ac:dyDescent="0.35">
      <c r="N204" s="1">
        <f>Liittymislomake!A241</f>
        <v>0</v>
      </c>
      <c r="O204" t="str">
        <f>IF(Liittymislomake!A241="","",VLOOKUP(Liittymislomake!A241,tauluAsiointitiedot[],2,FALSE))</f>
        <v/>
      </c>
      <c r="P204">
        <f>IF(Liittymislomake!C241="",2,1)</f>
        <v>2</v>
      </c>
      <c r="Q204">
        <f>Liittymislomake!B241</f>
        <v>0</v>
      </c>
      <c r="R204" t="str">
        <f>IF(R205=0,"",Liittymislomake!C241)</f>
        <v/>
      </c>
      <c r="S204" t="str">
        <f>IF(S205=0,"",Liittymislomake!D241)</f>
        <v/>
      </c>
      <c r="T204" t="str">
        <f>IF(T205=0,"",Liittymislomake!E241)</f>
        <v/>
      </c>
    </row>
    <row r="205" spans="14:20" x14ac:dyDescent="0.35">
      <c r="N205" s="1">
        <f>Liittymislomake!A242</f>
        <v>0</v>
      </c>
      <c r="O205" t="str">
        <f>IF(Liittymislomake!A242="","",VLOOKUP(Liittymislomake!A242,tauluAsiointitiedot[],2,FALSE))</f>
        <v/>
      </c>
      <c r="P205">
        <f>IF(Liittymislomake!C242="",2,1)</f>
        <v>2</v>
      </c>
      <c r="Q205">
        <f>Liittymislomake!B242</f>
        <v>0</v>
      </c>
      <c r="R205">
        <f>IF(R206=0,"",Liittymislomake!C242)</f>
        <v>0</v>
      </c>
      <c r="S205">
        <f>IF(S206=0,"",Liittymislomake!D242)</f>
        <v>0</v>
      </c>
      <c r="T205">
        <f>IF(T206=0,"",Liittymislomake!E242)</f>
        <v>0</v>
      </c>
    </row>
    <row r="206" spans="14:20" x14ac:dyDescent="0.35">
      <c r="N206" s="1">
        <f>Liittymislomake!A243</f>
        <v>0</v>
      </c>
      <c r="O206" t="str">
        <f>IF(Liittymislomake!A243="","",VLOOKUP(Liittymislomake!A243,tauluAsiointitiedot[],2,FALSE))</f>
        <v/>
      </c>
      <c r="P206">
        <f>IF(Liittymislomake!C243="",2,1)</f>
        <v>2</v>
      </c>
      <c r="Q206">
        <f>Liittymislomake!B243</f>
        <v>0</v>
      </c>
      <c r="R206" t="str">
        <f>IF(R207=0,"",Liittymislomake!C243)</f>
        <v/>
      </c>
      <c r="S206" t="str">
        <f>IF(S207=0,"",Liittymislomake!D243)</f>
        <v/>
      </c>
      <c r="T206" t="str">
        <f>IF(T207=0,"",Liittymislomake!E243)</f>
        <v/>
      </c>
    </row>
    <row r="207" spans="14:20" x14ac:dyDescent="0.35">
      <c r="N207" s="1">
        <f>Liittymislomake!A244</f>
        <v>0</v>
      </c>
      <c r="O207" t="str">
        <f>IF(Liittymislomake!A244="","",VLOOKUP(Liittymislomake!A244,tauluAsiointitiedot[],2,FALSE))</f>
        <v/>
      </c>
      <c r="P207">
        <f>IF(Liittymislomake!C244="",2,1)</f>
        <v>2</v>
      </c>
      <c r="Q207">
        <f>Liittymislomake!B244</f>
        <v>0</v>
      </c>
      <c r="R207">
        <f>IF(R208=0,"",Liittymislomake!C244)</f>
        <v>0</v>
      </c>
      <c r="S207">
        <f>IF(S208=0,"",Liittymislomake!D244)</f>
        <v>0</v>
      </c>
      <c r="T207">
        <f>IF(T208=0,"",Liittymislomake!E244)</f>
        <v>0</v>
      </c>
    </row>
    <row r="208" spans="14:20" x14ac:dyDescent="0.35">
      <c r="N208" s="1">
        <f>Liittymislomake!A245</f>
        <v>0</v>
      </c>
      <c r="O208" t="str">
        <f>IF(Liittymislomake!A245="","",VLOOKUP(Liittymislomake!A245,tauluAsiointitiedot[],2,FALSE))</f>
        <v/>
      </c>
      <c r="P208">
        <f>IF(Liittymislomake!C245="",2,1)</f>
        <v>2</v>
      </c>
      <c r="Q208">
        <f>Liittymislomake!B245</f>
        <v>0</v>
      </c>
      <c r="R208" t="str">
        <f>IF(R209=0,"",Liittymislomake!C245)</f>
        <v/>
      </c>
      <c r="S208" t="str">
        <f>IF(S209=0,"",Liittymislomake!D245)</f>
        <v/>
      </c>
      <c r="T208" t="str">
        <f>IF(T209=0,"",Liittymislomake!E245)</f>
        <v/>
      </c>
    </row>
    <row r="209" spans="14:20" x14ac:dyDescent="0.35">
      <c r="N209" s="1">
        <f>Liittymislomake!A246</f>
        <v>0</v>
      </c>
      <c r="O209" t="str">
        <f>IF(Liittymislomake!A246="","",VLOOKUP(Liittymislomake!A246,tauluAsiointitiedot[],2,FALSE))</f>
        <v/>
      </c>
      <c r="P209">
        <f>IF(Liittymislomake!C246="",2,1)</f>
        <v>2</v>
      </c>
      <c r="Q209">
        <f>Liittymislomake!B246</f>
        <v>0</v>
      </c>
      <c r="R209">
        <f>IF(R210=0,"",Liittymislomake!C246)</f>
        <v>0</v>
      </c>
      <c r="S209">
        <f>IF(S210=0,"",Liittymislomake!D246)</f>
        <v>0</v>
      </c>
      <c r="T209">
        <f>IF(T210=0,"",Liittymislomake!E246)</f>
        <v>0</v>
      </c>
    </row>
    <row r="210" spans="14:20" x14ac:dyDescent="0.35">
      <c r="N210" s="1">
        <f>Liittymislomake!A247</f>
        <v>0</v>
      </c>
      <c r="O210" t="str">
        <f>IF(Liittymislomake!A247="","",VLOOKUP(Liittymislomake!A247,tauluAsiointitiedot[],2,FALSE))</f>
        <v/>
      </c>
      <c r="P210">
        <f>IF(Liittymislomake!C247="",2,1)</f>
        <v>2</v>
      </c>
      <c r="Q210">
        <f>Liittymislomake!B247</f>
        <v>0</v>
      </c>
      <c r="R210" t="str">
        <f>IF(R211=0,"",Liittymislomake!C247)</f>
        <v/>
      </c>
      <c r="S210" t="str">
        <f>IF(S211=0,"",Liittymislomake!D247)</f>
        <v/>
      </c>
      <c r="T210" t="str">
        <f>IF(T211=0,"",Liittymislomake!E247)</f>
        <v/>
      </c>
    </row>
    <row r="211" spans="14:20" x14ac:dyDescent="0.35">
      <c r="N211" s="1">
        <f>Liittymislomake!A248</f>
        <v>0</v>
      </c>
      <c r="O211" t="str">
        <f>IF(Liittymislomake!A248="","",VLOOKUP(Liittymislomake!A248,tauluAsiointitiedot[],2,FALSE))</f>
        <v/>
      </c>
      <c r="P211">
        <f>IF(Liittymislomake!C248="",2,1)</f>
        <v>2</v>
      </c>
      <c r="Q211">
        <f>Liittymislomake!B248</f>
        <v>0</v>
      </c>
      <c r="R211">
        <f>IF(R212=0,"",Liittymislomake!C248)</f>
        <v>0</v>
      </c>
      <c r="S211">
        <f>IF(S212=0,"",Liittymislomake!D248)</f>
        <v>0</v>
      </c>
      <c r="T211">
        <f>IF(T212=0,"",Liittymislomake!E248)</f>
        <v>0</v>
      </c>
    </row>
    <row r="212" spans="14:20" x14ac:dyDescent="0.35">
      <c r="N212" s="1">
        <f>Liittymislomake!A249</f>
        <v>0</v>
      </c>
      <c r="O212" t="str">
        <f>IF(Liittymislomake!A249="","",VLOOKUP(Liittymislomake!A249,tauluAsiointitiedot[],2,FALSE))</f>
        <v/>
      </c>
      <c r="P212">
        <f>IF(Liittymislomake!C249="",2,1)</f>
        <v>2</v>
      </c>
      <c r="Q212">
        <f>Liittymislomake!B249</f>
        <v>0</v>
      </c>
      <c r="R212" t="str">
        <f>IF(R213=0,"",Liittymislomake!C249)</f>
        <v/>
      </c>
      <c r="S212" t="str">
        <f>IF(S213=0,"",Liittymislomake!D249)</f>
        <v/>
      </c>
      <c r="T212" t="str">
        <f>IF(T213=0,"",Liittymislomake!E249)</f>
        <v/>
      </c>
    </row>
    <row r="213" spans="14:20" x14ac:dyDescent="0.35">
      <c r="N213" s="1">
        <f>Liittymislomake!A250</f>
        <v>0</v>
      </c>
      <c r="O213" t="str">
        <f>IF(Liittymislomake!A250="","",VLOOKUP(Liittymislomake!A250,tauluAsiointitiedot[],2,FALSE))</f>
        <v/>
      </c>
      <c r="P213">
        <f>IF(Liittymislomake!C250="",2,1)</f>
        <v>2</v>
      </c>
      <c r="Q213">
        <f>Liittymislomake!B250</f>
        <v>0</v>
      </c>
      <c r="R213">
        <f>IF(R214=0,"",Liittymislomake!C250)</f>
        <v>0</v>
      </c>
      <c r="S213">
        <f>IF(S214=0,"",Liittymislomake!D250)</f>
        <v>0</v>
      </c>
      <c r="T213">
        <f>IF(T214=0,"",Liittymislomake!E250)</f>
        <v>0</v>
      </c>
    </row>
    <row r="214" spans="14:20" x14ac:dyDescent="0.35">
      <c r="N214" s="1">
        <f>Liittymislomake!A251</f>
        <v>0</v>
      </c>
      <c r="O214" t="str">
        <f>IF(Liittymislomake!A251="","",VLOOKUP(Liittymislomake!A251,tauluAsiointitiedot[],2,FALSE))</f>
        <v/>
      </c>
      <c r="P214">
        <f>IF(Liittymislomake!C251="",2,1)</f>
        <v>2</v>
      </c>
      <c r="Q214">
        <f>Liittymislomake!B251</f>
        <v>0</v>
      </c>
      <c r="R214" t="str">
        <f>IF(R215=0,"",Liittymislomake!C251)</f>
        <v/>
      </c>
      <c r="S214" t="str">
        <f>IF(S215=0,"",Liittymislomake!D251)</f>
        <v/>
      </c>
      <c r="T214" t="str">
        <f>IF(T215=0,"",Liittymislomake!E251)</f>
        <v/>
      </c>
    </row>
    <row r="215" spans="14:20" x14ac:dyDescent="0.35">
      <c r="N215" s="1">
        <f>Liittymislomake!A252</f>
        <v>0</v>
      </c>
      <c r="O215" t="str">
        <f>IF(Liittymislomake!A252="","",VLOOKUP(Liittymislomake!A252,tauluAsiointitiedot[],2,FALSE))</f>
        <v/>
      </c>
      <c r="P215">
        <f>IF(Liittymislomake!C252="",2,1)</f>
        <v>2</v>
      </c>
      <c r="Q215">
        <f>Liittymislomake!B252</f>
        <v>0</v>
      </c>
      <c r="R215">
        <f>IF(R216=0,"",Liittymislomake!C252)</f>
        <v>0</v>
      </c>
      <c r="S215">
        <f>IF(S216=0,"",Liittymislomake!D252)</f>
        <v>0</v>
      </c>
      <c r="T215">
        <f>IF(T216=0,"",Liittymislomake!E252)</f>
        <v>0</v>
      </c>
    </row>
    <row r="216" spans="14:20" x14ac:dyDescent="0.35">
      <c r="N216" s="1">
        <f>Liittymislomake!A253</f>
        <v>0</v>
      </c>
      <c r="O216" t="str">
        <f>IF(Liittymislomake!A253="","",VLOOKUP(Liittymislomake!A253,tauluAsiointitiedot[],2,FALSE))</f>
        <v/>
      </c>
      <c r="P216">
        <f>IF(Liittymislomake!C253="",2,1)</f>
        <v>2</v>
      </c>
      <c r="Q216">
        <f>Liittymislomake!B253</f>
        <v>0</v>
      </c>
      <c r="R216" t="str">
        <f>IF(R217=0,"",Liittymislomake!C253)</f>
        <v/>
      </c>
      <c r="S216" t="str">
        <f>IF(S217=0,"",Liittymislomake!D253)</f>
        <v/>
      </c>
      <c r="T216" t="str">
        <f>IF(T217=0,"",Liittymislomake!E253)</f>
        <v/>
      </c>
    </row>
    <row r="217" spans="14:20" x14ac:dyDescent="0.35">
      <c r="N217" s="1">
        <f>Liittymislomake!A254</f>
        <v>0</v>
      </c>
      <c r="O217" t="str">
        <f>IF(Liittymislomake!A254="","",VLOOKUP(Liittymislomake!A254,tauluAsiointitiedot[],2,FALSE))</f>
        <v/>
      </c>
      <c r="P217">
        <f>IF(Liittymislomake!C254="",2,1)</f>
        <v>2</v>
      </c>
      <c r="Q217">
        <f>Liittymislomake!B254</f>
        <v>0</v>
      </c>
      <c r="R217">
        <f>IF(R218=0,"",Liittymislomake!C254)</f>
        <v>0</v>
      </c>
      <c r="S217">
        <f>IF(S218=0,"",Liittymislomake!D254)</f>
        <v>0</v>
      </c>
      <c r="T217">
        <f>IF(T218=0,"",Liittymislomake!E254)</f>
        <v>0</v>
      </c>
    </row>
    <row r="218" spans="14:20" x14ac:dyDescent="0.35">
      <c r="N218" s="1">
        <f>Liittymislomake!A255</f>
        <v>0</v>
      </c>
      <c r="O218" t="str">
        <f>IF(Liittymislomake!A255="","",VLOOKUP(Liittymislomake!A255,tauluAsiointitiedot[],2,FALSE))</f>
        <v/>
      </c>
      <c r="P218">
        <f>IF(Liittymislomake!C255="",2,1)</f>
        <v>2</v>
      </c>
      <c r="Q218">
        <f>Liittymislomake!B255</f>
        <v>0</v>
      </c>
      <c r="R218" t="str">
        <f>IF(R219=0,"",Liittymislomake!C255)</f>
        <v/>
      </c>
      <c r="S218" t="str">
        <f>IF(S219=0,"",Liittymislomake!D255)</f>
        <v/>
      </c>
      <c r="T218" t="str">
        <f>IF(T219=0,"",Liittymislomake!E255)</f>
        <v/>
      </c>
    </row>
    <row r="219" spans="14:20" x14ac:dyDescent="0.35">
      <c r="N219" s="1">
        <f>Liittymislomake!A256</f>
        <v>0</v>
      </c>
      <c r="O219" t="str">
        <f>IF(Liittymislomake!A256="","",VLOOKUP(Liittymislomake!A256,tauluAsiointitiedot[],2,FALSE))</f>
        <v/>
      </c>
      <c r="P219">
        <f>IF(Liittymislomake!C256="",2,1)</f>
        <v>2</v>
      </c>
      <c r="Q219">
        <f>Liittymislomake!B256</f>
        <v>0</v>
      </c>
      <c r="R219">
        <f>IF(R220=0,"",Liittymislomake!C256)</f>
        <v>0</v>
      </c>
      <c r="S219">
        <f>IF(S220=0,"",Liittymislomake!D256)</f>
        <v>0</v>
      </c>
      <c r="T219">
        <f>IF(T220=0,"",Liittymislomake!E256)</f>
        <v>0</v>
      </c>
    </row>
    <row r="220" spans="14:20" x14ac:dyDescent="0.35">
      <c r="N220" s="1">
        <f>Liittymislomake!A257</f>
        <v>0</v>
      </c>
      <c r="O220" t="str">
        <f>IF(Liittymislomake!A257="","",VLOOKUP(Liittymislomake!A257,tauluAsiointitiedot[],2,FALSE))</f>
        <v/>
      </c>
      <c r="P220">
        <f>IF(Liittymislomake!C257="",2,1)</f>
        <v>2</v>
      </c>
      <c r="Q220">
        <f>Liittymislomake!B257</f>
        <v>0</v>
      </c>
      <c r="R220" t="str">
        <f>IF(R221=0,"",Liittymislomake!C257)</f>
        <v/>
      </c>
      <c r="S220" t="str">
        <f>IF(S221=0,"",Liittymislomake!D257)</f>
        <v/>
      </c>
      <c r="T220" t="str">
        <f>IF(T221=0,"",Liittymislomake!E257)</f>
        <v/>
      </c>
    </row>
    <row r="221" spans="14:20" x14ac:dyDescent="0.35">
      <c r="N221" s="1">
        <f>Liittymislomake!A258</f>
        <v>0</v>
      </c>
      <c r="O221" t="str">
        <f>IF(Liittymislomake!A258="","",VLOOKUP(Liittymislomake!A258,tauluAsiointitiedot[],2,FALSE))</f>
        <v/>
      </c>
      <c r="P221">
        <f>IF(Liittymislomake!C258="",2,1)</f>
        <v>2</v>
      </c>
      <c r="Q221">
        <f>Liittymislomake!B258</f>
        <v>0</v>
      </c>
      <c r="R221">
        <f>IF(R222=0,"",Liittymislomake!C258)</f>
        <v>0</v>
      </c>
      <c r="S221">
        <f>IF(S222=0,"",Liittymislomake!D258)</f>
        <v>0</v>
      </c>
      <c r="T221">
        <f>IF(T222=0,"",Liittymislomake!E258)</f>
        <v>0</v>
      </c>
    </row>
    <row r="222" spans="14:20" x14ac:dyDescent="0.35">
      <c r="N222" s="1">
        <f>Liittymislomake!A259</f>
        <v>0</v>
      </c>
      <c r="O222" t="str">
        <f>IF(Liittymislomake!A259="","",VLOOKUP(Liittymislomake!A259,tauluAsiointitiedot[],2,FALSE))</f>
        <v/>
      </c>
      <c r="P222">
        <f>IF(Liittymislomake!C259="",2,1)</f>
        <v>2</v>
      </c>
      <c r="Q222">
        <f>Liittymislomake!B259</f>
        <v>0</v>
      </c>
      <c r="R222" t="str">
        <f>IF(R223=0,"",Liittymislomake!C259)</f>
        <v/>
      </c>
      <c r="S222" t="str">
        <f>IF(S223=0,"",Liittymislomake!D259)</f>
        <v/>
      </c>
      <c r="T222" t="str">
        <f>IF(T223=0,"",Liittymislomake!E259)</f>
        <v/>
      </c>
    </row>
    <row r="223" spans="14:20" x14ac:dyDescent="0.35">
      <c r="N223" s="1">
        <f>Liittymislomake!A260</f>
        <v>0</v>
      </c>
      <c r="O223" t="str">
        <f>IF(Liittymislomake!A260="","",VLOOKUP(Liittymislomake!A260,tauluAsiointitiedot[],2,FALSE))</f>
        <v/>
      </c>
      <c r="P223">
        <f>IF(Liittymislomake!C260="",2,1)</f>
        <v>2</v>
      </c>
      <c r="Q223">
        <f>Liittymislomake!B260</f>
        <v>0</v>
      </c>
      <c r="R223">
        <f>IF(R224=0,"",Liittymislomake!C260)</f>
        <v>0</v>
      </c>
      <c r="S223">
        <f>IF(S224=0,"",Liittymislomake!D260)</f>
        <v>0</v>
      </c>
      <c r="T223">
        <f>IF(T224=0,"",Liittymislomake!E260)</f>
        <v>0</v>
      </c>
    </row>
    <row r="224" spans="14:20" x14ac:dyDescent="0.35">
      <c r="N224" s="1">
        <f>Liittymislomake!A261</f>
        <v>0</v>
      </c>
      <c r="O224" t="str">
        <f>IF(Liittymislomake!A261="","",VLOOKUP(Liittymislomake!A261,tauluAsiointitiedot[],2,FALSE))</f>
        <v/>
      </c>
      <c r="P224">
        <f>IF(Liittymislomake!C261="",2,1)</f>
        <v>2</v>
      </c>
      <c r="Q224">
        <f>Liittymislomake!B261</f>
        <v>0</v>
      </c>
      <c r="R224" t="str">
        <f>IF(R225=0,"",Liittymislomake!C261)</f>
        <v/>
      </c>
      <c r="S224" t="str">
        <f>IF(S225=0,"",Liittymislomake!D261)</f>
        <v/>
      </c>
      <c r="T224" t="str">
        <f>IF(T225=0,"",Liittymislomake!E261)</f>
        <v/>
      </c>
    </row>
    <row r="225" spans="14:20" x14ac:dyDescent="0.35">
      <c r="N225" s="1">
        <f>Liittymislomake!A262</f>
        <v>0</v>
      </c>
      <c r="O225" t="str">
        <f>IF(Liittymislomake!A262="","",VLOOKUP(Liittymislomake!A262,tauluAsiointitiedot[],2,FALSE))</f>
        <v/>
      </c>
      <c r="P225">
        <f>IF(Liittymislomake!C262="",2,1)</f>
        <v>2</v>
      </c>
      <c r="Q225">
        <f>Liittymislomake!B262</f>
        <v>0</v>
      </c>
      <c r="R225">
        <f>IF(R226=0,"",Liittymislomake!C262)</f>
        <v>0</v>
      </c>
      <c r="S225">
        <f>IF(S226=0,"",Liittymislomake!D262)</f>
        <v>0</v>
      </c>
      <c r="T225">
        <f>IF(T226=0,"",Liittymislomake!E262)</f>
        <v>0</v>
      </c>
    </row>
    <row r="226" spans="14:20" x14ac:dyDescent="0.35">
      <c r="N226" s="1">
        <f>Liittymislomake!A263</f>
        <v>0</v>
      </c>
      <c r="O226" t="str">
        <f>IF(Liittymislomake!A263="","",VLOOKUP(Liittymislomake!A263,tauluAsiointitiedot[],2,FALSE))</f>
        <v/>
      </c>
      <c r="P226">
        <f>IF(Liittymislomake!C263="",2,1)</f>
        <v>2</v>
      </c>
      <c r="Q226">
        <f>Liittymislomake!B263</f>
        <v>0</v>
      </c>
      <c r="R226" t="str">
        <f>IF(R227=0,"",Liittymislomake!C263)</f>
        <v/>
      </c>
      <c r="S226" t="str">
        <f>IF(S227=0,"",Liittymislomake!D263)</f>
        <v/>
      </c>
      <c r="T226" t="str">
        <f>IF(T227=0,"",Liittymislomake!E263)</f>
        <v/>
      </c>
    </row>
    <row r="227" spans="14:20" x14ac:dyDescent="0.35">
      <c r="N227" s="1">
        <f>Liittymislomake!A264</f>
        <v>0</v>
      </c>
      <c r="O227" t="str">
        <f>IF(Liittymislomake!A264="","",VLOOKUP(Liittymislomake!A264,tauluAsiointitiedot[],2,FALSE))</f>
        <v/>
      </c>
      <c r="P227">
        <f>IF(Liittymislomake!C264="",2,1)</f>
        <v>2</v>
      </c>
      <c r="Q227">
        <f>Liittymislomake!B264</f>
        <v>0</v>
      </c>
      <c r="R227">
        <f>IF(R228=0,"",Liittymislomake!C264)</f>
        <v>0</v>
      </c>
      <c r="S227">
        <f>IF(S228=0,"",Liittymislomake!D264)</f>
        <v>0</v>
      </c>
      <c r="T227">
        <f>IF(T228=0,"",Liittymislomake!E264)</f>
        <v>0</v>
      </c>
    </row>
    <row r="228" spans="14:20" x14ac:dyDescent="0.35">
      <c r="N228" s="1">
        <f>Liittymislomake!A265</f>
        <v>0</v>
      </c>
      <c r="O228" t="str">
        <f>IF(Liittymislomake!A265="","",VLOOKUP(Liittymislomake!A265,tauluAsiointitiedot[],2,FALSE))</f>
        <v/>
      </c>
      <c r="P228">
        <f>IF(Liittymislomake!C265="",2,1)</f>
        <v>2</v>
      </c>
      <c r="Q228">
        <f>Liittymislomake!B265</f>
        <v>0</v>
      </c>
      <c r="R228" t="str">
        <f>IF(R229=0,"",Liittymislomake!C265)</f>
        <v/>
      </c>
      <c r="S228" t="str">
        <f>IF(S229=0,"",Liittymislomake!D265)</f>
        <v/>
      </c>
      <c r="T228" t="str">
        <f>IF(T229=0,"",Liittymislomake!E265)</f>
        <v/>
      </c>
    </row>
    <row r="229" spans="14:20" x14ac:dyDescent="0.35">
      <c r="N229" s="1">
        <f>Liittymislomake!A266</f>
        <v>0</v>
      </c>
      <c r="O229" t="str">
        <f>IF(Liittymislomake!A266="","",VLOOKUP(Liittymislomake!A266,tauluAsiointitiedot[],2,FALSE))</f>
        <v/>
      </c>
      <c r="P229">
        <f>IF(Liittymislomake!C266="",2,1)</f>
        <v>2</v>
      </c>
      <c r="Q229">
        <f>Liittymislomake!B266</f>
        <v>0</v>
      </c>
      <c r="R229">
        <f>IF(R230=0,"",Liittymislomake!C266)</f>
        <v>0</v>
      </c>
      <c r="S229">
        <f>IF(S230=0,"",Liittymislomake!D266)</f>
        <v>0</v>
      </c>
      <c r="T229">
        <f>IF(T230=0,"",Liittymislomake!E266)</f>
        <v>0</v>
      </c>
    </row>
    <row r="230" spans="14:20" x14ac:dyDescent="0.35">
      <c r="N230" s="1">
        <f>Liittymislomake!A267</f>
        <v>0</v>
      </c>
      <c r="O230" t="str">
        <f>IF(Liittymislomake!A267="","",VLOOKUP(Liittymislomake!A267,tauluAsiointitiedot[],2,FALSE))</f>
        <v/>
      </c>
      <c r="P230">
        <f>IF(Liittymislomake!C267="",2,1)</f>
        <v>2</v>
      </c>
      <c r="Q230">
        <f>Liittymislomake!B267</f>
        <v>0</v>
      </c>
      <c r="R230" t="str">
        <f>IF(R231=0,"",Liittymislomake!C267)</f>
        <v/>
      </c>
      <c r="S230" t="str">
        <f>IF(S231=0,"",Liittymislomake!D267)</f>
        <v/>
      </c>
      <c r="T230" t="str">
        <f>IF(T231=0,"",Liittymislomake!E267)</f>
        <v/>
      </c>
    </row>
    <row r="231" spans="14:20" x14ac:dyDescent="0.35">
      <c r="N231" s="1">
        <f>Liittymislomake!A268</f>
        <v>0</v>
      </c>
      <c r="O231" t="str">
        <f>IF(Liittymislomake!A268="","",VLOOKUP(Liittymislomake!A268,tauluAsiointitiedot[],2,FALSE))</f>
        <v/>
      </c>
      <c r="P231">
        <f>IF(Liittymislomake!C268="",2,1)</f>
        <v>2</v>
      </c>
      <c r="Q231">
        <f>Liittymislomake!B268</f>
        <v>0</v>
      </c>
      <c r="R231">
        <f>IF(R232=0,"",Liittymislomake!C268)</f>
        <v>0</v>
      </c>
      <c r="S231">
        <f>IF(S232=0,"",Liittymislomake!D268)</f>
        <v>0</v>
      </c>
      <c r="T231">
        <f>IF(T232=0,"",Liittymislomake!E268)</f>
        <v>0</v>
      </c>
    </row>
    <row r="232" spans="14:20" x14ac:dyDescent="0.35">
      <c r="N232" s="1">
        <f>Liittymislomake!A269</f>
        <v>0</v>
      </c>
      <c r="O232" t="str">
        <f>IF(Liittymislomake!A269="","",VLOOKUP(Liittymislomake!A269,tauluAsiointitiedot[],2,FALSE))</f>
        <v/>
      </c>
      <c r="P232">
        <f>IF(Liittymislomake!C269="",2,1)</f>
        <v>2</v>
      </c>
      <c r="Q232">
        <f>Liittymislomake!B269</f>
        <v>0</v>
      </c>
      <c r="R232" t="str">
        <f>IF(R233=0,"",Liittymislomake!C269)</f>
        <v/>
      </c>
      <c r="S232" t="str">
        <f>IF(S233=0,"",Liittymislomake!D269)</f>
        <v/>
      </c>
      <c r="T232" t="str">
        <f>IF(T233=0,"",Liittymislomake!E269)</f>
        <v/>
      </c>
    </row>
    <row r="233" spans="14:20" x14ac:dyDescent="0.35">
      <c r="N233" s="1">
        <f>Liittymislomake!A270</f>
        <v>0</v>
      </c>
      <c r="O233" t="str">
        <f>IF(Liittymislomake!A270="","",VLOOKUP(Liittymislomake!A270,tauluAsiointitiedot[],2,FALSE))</f>
        <v/>
      </c>
      <c r="P233">
        <f>IF(Liittymislomake!C270="",2,1)</f>
        <v>2</v>
      </c>
      <c r="Q233">
        <f>Liittymislomake!B270</f>
        <v>0</v>
      </c>
      <c r="R233">
        <f>IF(R234=0,"",Liittymislomake!C270)</f>
        <v>0</v>
      </c>
      <c r="S233">
        <f>IF(S234=0,"",Liittymislomake!D270)</f>
        <v>0</v>
      </c>
      <c r="T233">
        <f>IF(T234=0,"",Liittymislomake!E270)</f>
        <v>0</v>
      </c>
    </row>
    <row r="234" spans="14:20" x14ac:dyDescent="0.35">
      <c r="N234" s="1">
        <f>Liittymislomake!A271</f>
        <v>0</v>
      </c>
      <c r="O234" t="str">
        <f>IF(Liittymislomake!A271="","",VLOOKUP(Liittymislomake!A271,tauluAsiointitiedot[],2,FALSE))</f>
        <v/>
      </c>
      <c r="P234">
        <f>IF(Liittymislomake!C271="",2,1)</f>
        <v>2</v>
      </c>
      <c r="Q234">
        <f>Liittymislomake!B271</f>
        <v>0</v>
      </c>
      <c r="R234" t="str">
        <f>IF(R235=0,"",Liittymislomake!C271)</f>
        <v/>
      </c>
      <c r="S234" t="str">
        <f>IF(S235=0,"",Liittymislomake!D271)</f>
        <v/>
      </c>
      <c r="T234" t="str">
        <f>IF(T235=0,"",Liittymislomake!E271)</f>
        <v/>
      </c>
    </row>
    <row r="235" spans="14:20" x14ac:dyDescent="0.35">
      <c r="N235" s="1">
        <f>Liittymislomake!A272</f>
        <v>0</v>
      </c>
      <c r="O235" t="str">
        <f>IF(Liittymislomake!A272="","",VLOOKUP(Liittymislomake!A272,tauluAsiointitiedot[],2,FALSE))</f>
        <v/>
      </c>
      <c r="P235">
        <f>IF(Liittymislomake!C272="",2,1)</f>
        <v>2</v>
      </c>
      <c r="Q235">
        <f>Liittymislomake!B272</f>
        <v>0</v>
      </c>
      <c r="R235">
        <f>IF(R236=0,"",Liittymislomake!C272)</f>
        <v>0</v>
      </c>
      <c r="S235">
        <f>IF(S236=0,"",Liittymislomake!D272)</f>
        <v>0</v>
      </c>
      <c r="T235">
        <f>IF(T236=0,"",Liittymislomake!E272)</f>
        <v>0</v>
      </c>
    </row>
    <row r="236" spans="14:20" x14ac:dyDescent="0.35">
      <c r="N236" s="1">
        <f>Liittymislomake!A273</f>
        <v>0</v>
      </c>
      <c r="O236" t="str">
        <f>IF(Liittymislomake!A273="","",VLOOKUP(Liittymislomake!A273,tauluAsiointitiedot[],2,FALSE))</f>
        <v/>
      </c>
      <c r="P236">
        <f>IF(Liittymislomake!C273="",2,1)</f>
        <v>2</v>
      </c>
      <c r="Q236">
        <f>Liittymislomake!B273</f>
        <v>0</v>
      </c>
      <c r="R236" t="str">
        <f>IF(R237=0,"",Liittymislomake!C273)</f>
        <v/>
      </c>
      <c r="S236" t="str">
        <f>IF(S237=0,"",Liittymislomake!D273)</f>
        <v/>
      </c>
      <c r="T236" t="str">
        <f>IF(T237=0,"",Liittymislomake!E273)</f>
        <v/>
      </c>
    </row>
    <row r="237" spans="14:20" x14ac:dyDescent="0.35">
      <c r="N237" s="1">
        <f>Liittymislomake!A274</f>
        <v>0</v>
      </c>
      <c r="O237" t="str">
        <f>IF(Liittymislomake!A274="","",VLOOKUP(Liittymislomake!A274,tauluAsiointitiedot[],2,FALSE))</f>
        <v/>
      </c>
      <c r="P237">
        <f>IF(Liittymislomake!C274="",2,1)</f>
        <v>2</v>
      </c>
      <c r="Q237">
        <f>Liittymislomake!B274</f>
        <v>0</v>
      </c>
      <c r="R237">
        <f>IF(R238=0,"",Liittymislomake!C274)</f>
        <v>0</v>
      </c>
      <c r="S237">
        <f>IF(S238=0,"",Liittymislomake!D274)</f>
        <v>0</v>
      </c>
      <c r="T237">
        <f>IF(T238=0,"",Liittymislomake!E274)</f>
        <v>0</v>
      </c>
    </row>
    <row r="238" spans="14:20" x14ac:dyDescent="0.35">
      <c r="N238" s="1">
        <f>Liittymislomake!A275</f>
        <v>0</v>
      </c>
      <c r="O238" t="str">
        <f>IF(Liittymislomake!A275="","",VLOOKUP(Liittymislomake!A275,tauluAsiointitiedot[],2,FALSE))</f>
        <v/>
      </c>
      <c r="P238">
        <f>IF(Liittymislomake!C275="",2,1)</f>
        <v>2</v>
      </c>
      <c r="Q238">
        <f>Liittymislomake!B275</f>
        <v>0</v>
      </c>
      <c r="R238" t="str">
        <f>IF(R239=0,"",Liittymislomake!C275)</f>
        <v/>
      </c>
      <c r="S238" t="str">
        <f>IF(S239=0,"",Liittymislomake!D275)</f>
        <v/>
      </c>
      <c r="T238" t="str">
        <f>IF(T239=0,"",Liittymislomake!E275)</f>
        <v/>
      </c>
    </row>
    <row r="239" spans="14:20" x14ac:dyDescent="0.35">
      <c r="N239" s="1">
        <f>Liittymislomake!A276</f>
        <v>0</v>
      </c>
      <c r="O239" t="str">
        <f>IF(Liittymislomake!A276="","",VLOOKUP(Liittymislomake!A276,tauluAsiointitiedot[],2,FALSE))</f>
        <v/>
      </c>
      <c r="P239">
        <f>IF(Liittymislomake!C276="",2,1)</f>
        <v>2</v>
      </c>
      <c r="Q239">
        <f>Liittymislomake!B276</f>
        <v>0</v>
      </c>
      <c r="R239">
        <f>IF(R240=0,"",Liittymislomake!C276)</f>
        <v>0</v>
      </c>
      <c r="S239">
        <f>IF(S240=0,"",Liittymislomake!D276)</f>
        <v>0</v>
      </c>
      <c r="T239">
        <f>IF(T240=0,"",Liittymislomake!E276)</f>
        <v>0</v>
      </c>
    </row>
    <row r="240" spans="14:20" x14ac:dyDescent="0.35">
      <c r="N240" s="1">
        <f>Liittymislomake!A277</f>
        <v>0</v>
      </c>
      <c r="O240" t="str">
        <f>IF(Liittymislomake!A277="","",VLOOKUP(Liittymislomake!A277,tauluAsiointitiedot[],2,FALSE))</f>
        <v/>
      </c>
      <c r="P240">
        <f>IF(Liittymislomake!C277="",2,1)</f>
        <v>2</v>
      </c>
      <c r="Q240">
        <f>Liittymislomake!B277</f>
        <v>0</v>
      </c>
      <c r="R240" t="str">
        <f>IF(R241=0,"",Liittymislomake!C277)</f>
        <v/>
      </c>
      <c r="S240" t="str">
        <f>IF(S241=0,"",Liittymislomake!D277)</f>
        <v/>
      </c>
      <c r="T240" t="str">
        <f>IF(T241=0,"",Liittymislomake!E277)</f>
        <v/>
      </c>
    </row>
    <row r="241" spans="14:20" x14ac:dyDescent="0.35">
      <c r="N241" s="1">
        <f>Liittymislomake!A278</f>
        <v>0</v>
      </c>
      <c r="O241" t="str">
        <f>IF(Liittymislomake!A278="","",VLOOKUP(Liittymislomake!A278,tauluAsiointitiedot[],2,FALSE))</f>
        <v/>
      </c>
      <c r="P241">
        <f>IF(Liittymislomake!C278="",2,1)</f>
        <v>2</v>
      </c>
      <c r="Q241">
        <f>Liittymislomake!B278</f>
        <v>0</v>
      </c>
      <c r="R241">
        <f>IF(R242=0,"",Liittymislomake!C278)</f>
        <v>0</v>
      </c>
      <c r="S241">
        <f>IF(S242=0,"",Liittymislomake!D278)</f>
        <v>0</v>
      </c>
      <c r="T241">
        <f>IF(T242=0,"",Liittymislomake!E278)</f>
        <v>0</v>
      </c>
    </row>
    <row r="242" spans="14:20" x14ac:dyDescent="0.35">
      <c r="N242" s="1">
        <f>Liittymislomake!A279</f>
        <v>0</v>
      </c>
      <c r="O242" t="str">
        <f>IF(Liittymislomake!A279="","",VLOOKUP(Liittymislomake!A279,tauluAsiointitiedot[],2,FALSE))</f>
        <v/>
      </c>
      <c r="P242">
        <f>IF(Liittymislomake!C279="",2,1)</f>
        <v>2</v>
      </c>
      <c r="Q242">
        <f>Liittymislomake!B279</f>
        <v>0</v>
      </c>
      <c r="R242" t="str">
        <f>IF(R243=0,"",Liittymislomake!C279)</f>
        <v/>
      </c>
      <c r="S242" t="str">
        <f>IF(S243=0,"",Liittymislomake!D279)</f>
        <v/>
      </c>
      <c r="T242" t="str">
        <f>IF(T243=0,"",Liittymislomake!E279)</f>
        <v/>
      </c>
    </row>
    <row r="243" spans="14:20" x14ac:dyDescent="0.35">
      <c r="N243" s="1">
        <f>Liittymislomake!A280</f>
        <v>0</v>
      </c>
      <c r="O243" t="str">
        <f>IF(Liittymislomake!A280="","",VLOOKUP(Liittymislomake!A280,tauluAsiointitiedot[],2,FALSE))</f>
        <v/>
      </c>
      <c r="P243">
        <f>IF(Liittymislomake!C280="",2,1)</f>
        <v>2</v>
      </c>
      <c r="Q243">
        <f>Liittymislomake!B280</f>
        <v>0</v>
      </c>
      <c r="R243">
        <f>IF(R244=0,"",Liittymislomake!C280)</f>
        <v>0</v>
      </c>
      <c r="S243">
        <f>IF(S244=0,"",Liittymislomake!D280)</f>
        <v>0</v>
      </c>
      <c r="T243">
        <f>IF(T244=0,"",Liittymislomake!E280)</f>
        <v>0</v>
      </c>
    </row>
    <row r="244" spans="14:20" x14ac:dyDescent="0.35">
      <c r="N244" s="1">
        <f>Liittymislomake!A281</f>
        <v>0</v>
      </c>
      <c r="O244" t="str">
        <f>IF(Liittymislomake!A281="","",VLOOKUP(Liittymislomake!A281,tauluAsiointitiedot[],2,FALSE))</f>
        <v/>
      </c>
      <c r="P244">
        <f>IF(Liittymislomake!C281="",2,1)</f>
        <v>2</v>
      </c>
      <c r="Q244">
        <f>Liittymislomake!B281</f>
        <v>0</v>
      </c>
      <c r="R244" t="str">
        <f>IF(R245=0,"",Liittymislomake!C281)</f>
        <v/>
      </c>
      <c r="S244" t="str">
        <f>IF(S245=0,"",Liittymislomake!D281)</f>
        <v/>
      </c>
      <c r="T244" t="str">
        <f>IF(T245=0,"",Liittymislomake!E281)</f>
        <v/>
      </c>
    </row>
    <row r="245" spans="14:20" x14ac:dyDescent="0.35">
      <c r="N245" s="1">
        <f>Liittymislomake!A282</f>
        <v>0</v>
      </c>
      <c r="O245" t="str">
        <f>IF(Liittymislomake!A282="","",VLOOKUP(Liittymislomake!A282,tauluAsiointitiedot[],2,FALSE))</f>
        <v/>
      </c>
      <c r="P245">
        <f>IF(Liittymislomake!C282="",2,1)</f>
        <v>2</v>
      </c>
      <c r="Q245">
        <f>Liittymislomake!B282</f>
        <v>0</v>
      </c>
      <c r="R245">
        <f>IF(R246=0,"",Liittymislomake!C282)</f>
        <v>0</v>
      </c>
      <c r="S245">
        <f>IF(S246=0,"",Liittymislomake!D282)</f>
        <v>0</v>
      </c>
      <c r="T245">
        <f>IF(T246=0,"",Liittymislomake!E282)</f>
        <v>0</v>
      </c>
    </row>
    <row r="246" spans="14:20" x14ac:dyDescent="0.35">
      <c r="N246" s="1">
        <f>Liittymislomake!A283</f>
        <v>0</v>
      </c>
      <c r="O246" t="str">
        <f>IF(Liittymislomake!A283="","",VLOOKUP(Liittymislomake!A283,tauluAsiointitiedot[],2,FALSE))</f>
        <v/>
      </c>
      <c r="P246">
        <f>IF(Liittymislomake!C283="",2,1)</f>
        <v>2</v>
      </c>
      <c r="Q246">
        <f>Liittymislomake!B283</f>
        <v>0</v>
      </c>
      <c r="R246" t="str">
        <f>IF(R247=0,"",Liittymislomake!C283)</f>
        <v/>
      </c>
      <c r="S246" t="str">
        <f>IF(S247=0,"",Liittymislomake!D283)</f>
        <v/>
      </c>
      <c r="T246" t="str">
        <f>IF(T247=0,"",Liittymislomake!E283)</f>
        <v/>
      </c>
    </row>
    <row r="247" spans="14:20" x14ac:dyDescent="0.35">
      <c r="N247" s="1">
        <f>Liittymislomake!A284</f>
        <v>0</v>
      </c>
      <c r="O247" t="str">
        <f>IF(Liittymislomake!A284="","",VLOOKUP(Liittymislomake!A284,tauluAsiointitiedot[],2,FALSE))</f>
        <v/>
      </c>
      <c r="P247">
        <f>IF(Liittymislomake!C284="",2,1)</f>
        <v>2</v>
      </c>
      <c r="Q247">
        <f>Liittymislomake!B284</f>
        <v>0</v>
      </c>
      <c r="R247">
        <f>IF(R248=0,"",Liittymislomake!C284)</f>
        <v>0</v>
      </c>
      <c r="S247">
        <f>IF(S248=0,"",Liittymislomake!D284)</f>
        <v>0</v>
      </c>
      <c r="T247">
        <f>IF(T248=0,"",Liittymislomake!E284)</f>
        <v>0</v>
      </c>
    </row>
    <row r="248" spans="14:20" x14ac:dyDescent="0.35">
      <c r="N248" s="1">
        <f>Liittymislomake!A285</f>
        <v>0</v>
      </c>
      <c r="O248" t="str">
        <f>IF(Liittymislomake!A285="","",VLOOKUP(Liittymislomake!A285,tauluAsiointitiedot[],2,FALSE))</f>
        <v/>
      </c>
      <c r="P248">
        <f>IF(Liittymislomake!C285="",2,1)</f>
        <v>2</v>
      </c>
      <c r="Q248">
        <f>Liittymislomake!B285</f>
        <v>0</v>
      </c>
      <c r="R248" t="str">
        <f>IF(R249=0,"",Liittymislomake!C285)</f>
        <v/>
      </c>
      <c r="S248" t="str">
        <f>IF(S249=0,"",Liittymislomake!D285)</f>
        <v/>
      </c>
      <c r="T248" t="str">
        <f>IF(T249=0,"",Liittymislomake!E285)</f>
        <v/>
      </c>
    </row>
    <row r="249" spans="14:20" x14ac:dyDescent="0.35">
      <c r="N249" s="1">
        <f>Liittymislomake!A286</f>
        <v>0</v>
      </c>
      <c r="O249" t="str">
        <f>IF(Liittymislomake!A286="","",VLOOKUP(Liittymislomake!A286,tauluAsiointitiedot[],2,FALSE))</f>
        <v/>
      </c>
      <c r="P249">
        <f>IF(Liittymislomake!C286="",2,1)</f>
        <v>2</v>
      </c>
      <c r="Q249">
        <f>Liittymislomake!B286</f>
        <v>0</v>
      </c>
      <c r="R249">
        <f>IF(R250=0,"",Liittymislomake!C286)</f>
        <v>0</v>
      </c>
      <c r="S249">
        <f>IF(S250=0,"",Liittymislomake!D286)</f>
        <v>0</v>
      </c>
      <c r="T249">
        <f>IF(T250=0,"",Liittymislomake!E286)</f>
        <v>0</v>
      </c>
    </row>
    <row r="250" spans="14:20" x14ac:dyDescent="0.35">
      <c r="N250" s="1">
        <f>Liittymislomake!A287</f>
        <v>0</v>
      </c>
      <c r="O250" t="str">
        <f>IF(Liittymislomake!A287="","",VLOOKUP(Liittymislomake!A287,tauluAsiointitiedot[],2,FALSE))</f>
        <v/>
      </c>
      <c r="P250">
        <f>IF(Liittymislomake!C287="",2,1)</f>
        <v>2</v>
      </c>
      <c r="Q250">
        <f>Liittymislomake!B287</f>
        <v>0</v>
      </c>
      <c r="R250" t="str">
        <f>IF(R251=0,"",Liittymislomake!C287)</f>
        <v/>
      </c>
      <c r="S250" t="str">
        <f>IF(S251=0,"",Liittymislomake!D287)</f>
        <v/>
      </c>
      <c r="T250" t="str">
        <f>IF(T251=0,"",Liittymislomake!E287)</f>
        <v/>
      </c>
    </row>
    <row r="251" spans="14:20" x14ac:dyDescent="0.35">
      <c r="N251" s="1">
        <f>Liittymislomake!A288</f>
        <v>0</v>
      </c>
      <c r="O251" t="str">
        <f>IF(Liittymislomake!A288="","",VLOOKUP(Liittymislomake!A288,tauluAsiointitiedot[],2,FALSE))</f>
        <v/>
      </c>
      <c r="P251">
        <f>IF(Liittymislomake!C288="",2,1)</f>
        <v>2</v>
      </c>
      <c r="Q251">
        <f>Liittymislomake!B288</f>
        <v>0</v>
      </c>
      <c r="R251">
        <f>IF(R252=0,"",Liittymislomake!C288)</f>
        <v>0</v>
      </c>
      <c r="S251">
        <f>IF(S252=0,"",Liittymislomake!D288)</f>
        <v>0</v>
      </c>
      <c r="T251">
        <f>IF(T252=0,"",Liittymislomake!E288)</f>
        <v>0</v>
      </c>
    </row>
    <row r="252" spans="14:20" x14ac:dyDescent="0.35">
      <c r="N252" s="1">
        <f>Liittymislomake!A289</f>
        <v>0</v>
      </c>
      <c r="O252" t="str">
        <f>IF(Liittymislomake!A289="","",VLOOKUP(Liittymislomake!A289,tauluAsiointitiedot[],2,FALSE))</f>
        <v/>
      </c>
      <c r="P252">
        <f>IF(Liittymislomake!C289="",2,1)</f>
        <v>2</v>
      </c>
      <c r="Q252">
        <f>Liittymislomake!B289</f>
        <v>0</v>
      </c>
      <c r="R252" t="str">
        <f>IF(R253=0,"",Liittymislomake!C289)</f>
        <v/>
      </c>
      <c r="S252" t="str">
        <f>IF(S253=0,"",Liittymislomake!D289)</f>
        <v/>
      </c>
      <c r="T252" t="str">
        <f>IF(T253=0,"",Liittymislomake!E289)</f>
        <v/>
      </c>
    </row>
    <row r="253" spans="14:20" x14ac:dyDescent="0.35">
      <c r="N253" s="1">
        <f>Liittymislomake!A290</f>
        <v>0</v>
      </c>
      <c r="O253" t="str">
        <f>IF(Liittymislomake!A290="","",VLOOKUP(Liittymislomake!A290,tauluAsiointitiedot[],2,FALSE))</f>
        <v/>
      </c>
      <c r="P253">
        <f>IF(Liittymislomake!C290="",2,1)</f>
        <v>2</v>
      </c>
      <c r="Q253">
        <f>Liittymislomake!B290</f>
        <v>0</v>
      </c>
      <c r="R253">
        <f>IF(R254=0,"",Liittymislomake!C290)</f>
        <v>0</v>
      </c>
      <c r="S253">
        <f>IF(S254=0,"",Liittymislomake!D290)</f>
        <v>0</v>
      </c>
      <c r="T253">
        <f>IF(T254=0,"",Liittymislomake!E290)</f>
        <v>0</v>
      </c>
    </row>
    <row r="254" spans="14:20" x14ac:dyDescent="0.35">
      <c r="N254" s="1">
        <f>Liittymislomake!A291</f>
        <v>0</v>
      </c>
      <c r="O254" t="str">
        <f>IF(Liittymislomake!A291="","",VLOOKUP(Liittymislomake!A291,tauluAsiointitiedot[],2,FALSE))</f>
        <v/>
      </c>
      <c r="P254">
        <f>IF(Liittymislomake!C291="",2,1)</f>
        <v>2</v>
      </c>
      <c r="Q254">
        <f>Liittymislomake!B291</f>
        <v>0</v>
      </c>
      <c r="R254" t="str">
        <f>IF(R255=0,"",Liittymislomake!C291)</f>
        <v/>
      </c>
      <c r="S254" t="str">
        <f>IF(S255=0,"",Liittymislomake!D291)</f>
        <v/>
      </c>
      <c r="T254" t="str">
        <f>IF(T255=0,"",Liittymislomake!E291)</f>
        <v/>
      </c>
    </row>
    <row r="255" spans="14:20" x14ac:dyDescent="0.35">
      <c r="N255" s="1">
        <f>Liittymislomake!A292</f>
        <v>0</v>
      </c>
      <c r="O255" t="str">
        <f>IF(Liittymislomake!A292="","",VLOOKUP(Liittymislomake!A292,tauluAsiointitiedot[],2,FALSE))</f>
        <v/>
      </c>
      <c r="P255">
        <f>IF(Liittymislomake!C292="",2,1)</f>
        <v>2</v>
      </c>
      <c r="Q255">
        <f>Liittymislomake!B292</f>
        <v>0</v>
      </c>
      <c r="R255">
        <f>IF(R256=0,"",Liittymislomake!C292)</f>
        <v>0</v>
      </c>
      <c r="S255">
        <f>IF(S256=0,"",Liittymislomake!D292)</f>
        <v>0</v>
      </c>
      <c r="T255">
        <f>IF(T256=0,"",Liittymislomake!E292)</f>
        <v>0</v>
      </c>
    </row>
    <row r="256" spans="14:20" x14ac:dyDescent="0.35">
      <c r="N256" s="1">
        <f>Liittymislomake!A293</f>
        <v>0</v>
      </c>
      <c r="O256" t="str">
        <f>IF(Liittymislomake!A293="","",VLOOKUP(Liittymislomake!A293,tauluAsiointitiedot[],2,FALSE))</f>
        <v/>
      </c>
      <c r="P256">
        <f>IF(Liittymislomake!C293="",2,1)</f>
        <v>2</v>
      </c>
      <c r="Q256">
        <f>Liittymislomake!B293</f>
        <v>0</v>
      </c>
      <c r="R256" t="str">
        <f>IF(R257=0,"",Liittymislomake!C293)</f>
        <v/>
      </c>
      <c r="S256" t="str">
        <f>IF(S257=0,"",Liittymislomake!D293)</f>
        <v/>
      </c>
      <c r="T256" t="str">
        <f>IF(T257=0,"",Liittymislomake!E293)</f>
        <v/>
      </c>
    </row>
    <row r="257" spans="14:20" x14ac:dyDescent="0.35">
      <c r="N257" s="1">
        <f>Liittymislomake!A294</f>
        <v>0</v>
      </c>
      <c r="O257" t="str">
        <f>IF(Liittymislomake!A294="","",VLOOKUP(Liittymislomake!A294,tauluAsiointitiedot[],2,FALSE))</f>
        <v/>
      </c>
      <c r="P257">
        <f>IF(Liittymislomake!C294="",2,1)</f>
        <v>2</v>
      </c>
      <c r="Q257">
        <f>Liittymislomake!B294</f>
        <v>0</v>
      </c>
      <c r="R257">
        <f>IF(R258=0,"",Liittymislomake!C294)</f>
        <v>0</v>
      </c>
      <c r="S257">
        <f>IF(S258=0,"",Liittymislomake!D294)</f>
        <v>0</v>
      </c>
      <c r="T257">
        <f>IF(T258=0,"",Liittymislomake!E294)</f>
        <v>0</v>
      </c>
    </row>
    <row r="258" spans="14:20" x14ac:dyDescent="0.35">
      <c r="N258" s="1">
        <f>Liittymislomake!A295</f>
        <v>0</v>
      </c>
      <c r="O258" t="str">
        <f>IF(Liittymislomake!A295="","",VLOOKUP(Liittymislomake!A295,tauluAsiointitiedot[],2,FALSE))</f>
        <v/>
      </c>
      <c r="P258">
        <f>IF(Liittymislomake!C295="",2,1)</f>
        <v>2</v>
      </c>
      <c r="Q258">
        <f>Liittymislomake!B295</f>
        <v>0</v>
      </c>
      <c r="R258" t="str">
        <f>IF(R259=0,"",Liittymislomake!C295)</f>
        <v/>
      </c>
      <c r="S258" t="str">
        <f>IF(S259=0,"",Liittymislomake!D295)</f>
        <v/>
      </c>
      <c r="T258" t="str">
        <f>IF(T259=0,"",Liittymislomake!E295)</f>
        <v/>
      </c>
    </row>
    <row r="259" spans="14:20" x14ac:dyDescent="0.35">
      <c r="N259" s="1">
        <f>Liittymislomake!A296</f>
        <v>0</v>
      </c>
      <c r="O259" t="str">
        <f>IF(Liittymislomake!A296="","",VLOOKUP(Liittymislomake!A296,tauluAsiointitiedot[],2,FALSE))</f>
        <v/>
      </c>
      <c r="P259">
        <f>IF(Liittymislomake!C296="",2,1)</f>
        <v>2</v>
      </c>
      <c r="Q259">
        <f>Liittymislomake!B296</f>
        <v>0</v>
      </c>
      <c r="R259">
        <f>IF(R260=0,"",Liittymislomake!C296)</f>
        <v>0</v>
      </c>
      <c r="S259">
        <f>IF(S260=0,"",Liittymislomake!D296)</f>
        <v>0</v>
      </c>
      <c r="T259">
        <f>IF(T260=0,"",Liittymislomake!E296)</f>
        <v>0</v>
      </c>
    </row>
    <row r="260" spans="14:20" x14ac:dyDescent="0.35">
      <c r="N260" s="1">
        <f>Liittymislomake!A297</f>
        <v>0</v>
      </c>
      <c r="O260" t="str">
        <f>IF(Liittymislomake!A297="","",VLOOKUP(Liittymislomake!A297,tauluAsiointitiedot[],2,FALSE))</f>
        <v/>
      </c>
      <c r="P260">
        <f>IF(Liittymislomake!C297="",2,1)</f>
        <v>2</v>
      </c>
      <c r="Q260">
        <f>Liittymislomake!B297</f>
        <v>0</v>
      </c>
      <c r="R260" t="str">
        <f>IF(R261=0,"",Liittymislomake!C297)</f>
        <v/>
      </c>
      <c r="S260" t="str">
        <f>IF(S261=0,"",Liittymislomake!D297)</f>
        <v/>
      </c>
      <c r="T260" t="str">
        <f>IF(T261=0,"",Liittymislomake!E297)</f>
        <v/>
      </c>
    </row>
    <row r="261" spans="14:20" x14ac:dyDescent="0.35">
      <c r="N261" s="1">
        <f>Liittymislomake!A298</f>
        <v>0</v>
      </c>
      <c r="O261" t="str">
        <f>IF(Liittymislomake!A298="","",VLOOKUP(Liittymislomake!A298,tauluAsiointitiedot[],2,FALSE))</f>
        <v/>
      </c>
      <c r="P261">
        <f>IF(Liittymislomake!C298="",2,1)</f>
        <v>2</v>
      </c>
      <c r="Q261">
        <f>Liittymislomake!B298</f>
        <v>0</v>
      </c>
      <c r="R261">
        <f>IF(R262=0,"",Liittymislomake!C298)</f>
        <v>0</v>
      </c>
      <c r="S261">
        <f>IF(S262=0,"",Liittymislomake!D298)</f>
        <v>0</v>
      </c>
      <c r="T261">
        <f>IF(T262=0,"",Liittymislomake!E298)</f>
        <v>0</v>
      </c>
    </row>
    <row r="262" spans="14:20" x14ac:dyDescent="0.35">
      <c r="N262" s="1">
        <f>Liittymislomake!A299</f>
        <v>0</v>
      </c>
      <c r="O262" t="str">
        <f>IF(Liittymislomake!A299="","",VLOOKUP(Liittymislomake!A299,tauluAsiointitiedot[],2,FALSE))</f>
        <v/>
      </c>
      <c r="P262">
        <f>IF(Liittymislomake!C299="",2,1)</f>
        <v>2</v>
      </c>
      <c r="Q262">
        <f>Liittymislomake!B299</f>
        <v>0</v>
      </c>
      <c r="R262" t="str">
        <f>IF(R263=0,"",Liittymislomake!C299)</f>
        <v/>
      </c>
      <c r="S262" t="str">
        <f>IF(S263=0,"",Liittymislomake!D299)</f>
        <v/>
      </c>
      <c r="T262" t="str">
        <f>IF(T263=0,"",Liittymislomake!E299)</f>
        <v/>
      </c>
    </row>
    <row r="263" spans="14:20" x14ac:dyDescent="0.35">
      <c r="N263" s="1">
        <f>Liittymislomake!A300</f>
        <v>0</v>
      </c>
      <c r="O263" t="str">
        <f>IF(Liittymislomake!A300="","",VLOOKUP(Liittymislomake!A300,tauluAsiointitiedot[],2,FALSE))</f>
        <v/>
      </c>
      <c r="P263">
        <f>IF(Liittymislomake!C300="",2,1)</f>
        <v>2</v>
      </c>
      <c r="Q263">
        <f>Liittymislomake!B300</f>
        <v>0</v>
      </c>
      <c r="R263">
        <f>IF(R264=0,"",Liittymislomake!C300)</f>
        <v>0</v>
      </c>
      <c r="S263">
        <f>IF(S264=0,"",Liittymislomake!D300)</f>
        <v>0</v>
      </c>
      <c r="T263">
        <f>IF(T264=0,"",Liittymislomake!E300)</f>
        <v>0</v>
      </c>
    </row>
    <row r="264" spans="14:20" x14ac:dyDescent="0.35">
      <c r="N264" s="1">
        <f>Liittymislomake!A301</f>
        <v>0</v>
      </c>
      <c r="O264" t="str">
        <f>IF(Liittymislomake!A301="","",VLOOKUP(Liittymislomake!A301,tauluAsiointitiedot[],2,FALSE))</f>
        <v/>
      </c>
      <c r="P264">
        <f>IF(Liittymislomake!C301="",2,1)</f>
        <v>2</v>
      </c>
      <c r="Q264">
        <f>Liittymislomake!B301</f>
        <v>0</v>
      </c>
      <c r="R264" t="str">
        <f>IF(R265=0,"",Liittymislomake!C301)</f>
        <v/>
      </c>
      <c r="S264" t="str">
        <f>IF(S265=0,"",Liittymislomake!D301)</f>
        <v/>
      </c>
      <c r="T264" t="str">
        <f>IF(T265=0,"",Liittymislomake!E301)</f>
        <v/>
      </c>
    </row>
    <row r="265" spans="14:20" x14ac:dyDescent="0.35">
      <c r="N265" s="1">
        <f>Liittymislomake!A302</f>
        <v>0</v>
      </c>
      <c r="O265" t="str">
        <f>IF(Liittymislomake!A302="","",VLOOKUP(Liittymislomake!A302,tauluAsiointitiedot[],2,FALSE))</f>
        <v/>
      </c>
      <c r="P265">
        <f>IF(Liittymislomake!C302="",2,1)</f>
        <v>2</v>
      </c>
      <c r="Q265">
        <f>Liittymislomake!B302</f>
        <v>0</v>
      </c>
      <c r="R265">
        <f>IF(R266=0,"",Liittymislomake!C302)</f>
        <v>0</v>
      </c>
      <c r="S265">
        <f>IF(S266=0,"",Liittymislomake!D302)</f>
        <v>0</v>
      </c>
      <c r="T265">
        <f>IF(T266=0,"",Liittymislomake!E302)</f>
        <v>0</v>
      </c>
    </row>
    <row r="266" spans="14:20" x14ac:dyDescent="0.35">
      <c r="N266" s="1">
        <f>Liittymislomake!A303</f>
        <v>0</v>
      </c>
      <c r="O266" t="str">
        <f>IF(Liittymislomake!A303="","",VLOOKUP(Liittymislomake!A303,tauluAsiointitiedot[],2,FALSE))</f>
        <v/>
      </c>
      <c r="P266">
        <f>IF(Liittymislomake!C303="",2,1)</f>
        <v>2</v>
      </c>
      <c r="Q266">
        <f>Liittymislomake!B303</f>
        <v>0</v>
      </c>
      <c r="R266" t="str">
        <f>IF(R267=0,"",Liittymislomake!C303)</f>
        <v/>
      </c>
      <c r="S266" t="str">
        <f>IF(S267=0,"",Liittymislomake!D303)</f>
        <v/>
      </c>
      <c r="T266" t="str">
        <f>IF(T267=0,"",Liittymislomake!E303)</f>
        <v/>
      </c>
    </row>
    <row r="267" spans="14:20" x14ac:dyDescent="0.35">
      <c r="N267" s="1">
        <f>Liittymislomake!A304</f>
        <v>0</v>
      </c>
      <c r="O267" t="str">
        <f>IF(Liittymislomake!A304="","",VLOOKUP(Liittymislomake!A304,tauluAsiointitiedot[],2,FALSE))</f>
        <v/>
      </c>
      <c r="P267">
        <f>IF(Liittymislomake!C304="",2,1)</f>
        <v>2</v>
      </c>
      <c r="Q267">
        <f>Liittymislomake!B304</f>
        <v>0</v>
      </c>
      <c r="R267">
        <f>IF(R268=0,"",Liittymislomake!C304)</f>
        <v>0</v>
      </c>
      <c r="S267">
        <f>IF(S268=0,"",Liittymislomake!D304)</f>
        <v>0</v>
      </c>
      <c r="T267">
        <f>IF(T268=0,"",Liittymislomake!E304)</f>
        <v>0</v>
      </c>
    </row>
    <row r="268" spans="14:20" x14ac:dyDescent="0.35">
      <c r="N268" s="1">
        <f>Liittymislomake!A305</f>
        <v>0</v>
      </c>
      <c r="O268" t="str">
        <f>IF(Liittymislomake!A305="","",VLOOKUP(Liittymislomake!A305,tauluAsiointitiedot[],2,FALSE))</f>
        <v/>
      </c>
      <c r="P268">
        <f>IF(Liittymislomake!C305="",2,1)</f>
        <v>2</v>
      </c>
      <c r="Q268">
        <f>Liittymislomake!B305</f>
        <v>0</v>
      </c>
      <c r="R268" t="str">
        <f>IF(R269=0,"",Liittymislomake!C305)</f>
        <v/>
      </c>
      <c r="S268" t="str">
        <f>IF(S269=0,"",Liittymislomake!D305)</f>
        <v/>
      </c>
      <c r="T268" t="str">
        <f>IF(T269=0,"",Liittymislomake!E305)</f>
        <v/>
      </c>
    </row>
    <row r="269" spans="14:20" x14ac:dyDescent="0.35">
      <c r="N269" s="1">
        <f>Liittymislomake!A306</f>
        <v>0</v>
      </c>
      <c r="O269" t="str">
        <f>IF(Liittymislomake!A306="","",VLOOKUP(Liittymislomake!A306,tauluAsiointitiedot[],2,FALSE))</f>
        <v/>
      </c>
      <c r="P269">
        <f>IF(Liittymislomake!C306="",2,1)</f>
        <v>2</v>
      </c>
      <c r="Q269">
        <f>Liittymislomake!B306</f>
        <v>0</v>
      </c>
      <c r="R269">
        <f>IF(R270=0,"",Liittymislomake!C306)</f>
        <v>0</v>
      </c>
      <c r="S269">
        <f>IF(S270=0,"",Liittymislomake!D306)</f>
        <v>0</v>
      </c>
      <c r="T269">
        <f>IF(T270=0,"",Liittymislomake!E306)</f>
        <v>0</v>
      </c>
    </row>
    <row r="270" spans="14:20" x14ac:dyDescent="0.35">
      <c r="N270" s="1">
        <f>Liittymislomake!A307</f>
        <v>0</v>
      </c>
      <c r="O270" t="str">
        <f>IF(Liittymislomake!A307="","",VLOOKUP(Liittymislomake!A307,tauluAsiointitiedot[],2,FALSE))</f>
        <v/>
      </c>
      <c r="P270">
        <f>IF(Liittymislomake!C307="",2,1)</f>
        <v>2</v>
      </c>
      <c r="Q270">
        <f>Liittymislomake!B307</f>
        <v>0</v>
      </c>
      <c r="R270" t="str">
        <f>IF(R271=0,"",Liittymislomake!C307)</f>
        <v/>
      </c>
      <c r="S270" t="str">
        <f>IF(S271=0,"",Liittymislomake!D307)</f>
        <v/>
      </c>
      <c r="T270" t="str">
        <f>IF(T271=0,"",Liittymislomake!E307)</f>
        <v/>
      </c>
    </row>
    <row r="271" spans="14:20" x14ac:dyDescent="0.35">
      <c r="N271" s="1">
        <f>Liittymislomake!A308</f>
        <v>0</v>
      </c>
      <c r="O271" t="str">
        <f>IF(Liittymislomake!A308="","",VLOOKUP(Liittymislomake!A308,tauluAsiointitiedot[],2,FALSE))</f>
        <v/>
      </c>
      <c r="P271">
        <f>IF(Liittymislomake!C308="",2,1)</f>
        <v>2</v>
      </c>
      <c r="Q271">
        <f>Liittymislomake!B308</f>
        <v>0</v>
      </c>
      <c r="R271">
        <f>IF(R272=0,"",Liittymislomake!C308)</f>
        <v>0</v>
      </c>
      <c r="S271">
        <f>IF(S272=0,"",Liittymislomake!D308)</f>
        <v>0</v>
      </c>
      <c r="T271">
        <f>IF(T272=0,"",Liittymislomake!E308)</f>
        <v>0</v>
      </c>
    </row>
    <row r="272" spans="14:20" x14ac:dyDescent="0.35">
      <c r="N272" s="1">
        <f>Liittymislomake!A309</f>
        <v>0</v>
      </c>
      <c r="O272" t="str">
        <f>IF(Liittymislomake!A309="","",VLOOKUP(Liittymislomake!A309,tauluAsiointitiedot[],2,FALSE))</f>
        <v/>
      </c>
      <c r="P272">
        <f>IF(Liittymislomake!C309="",2,1)</f>
        <v>2</v>
      </c>
      <c r="Q272">
        <f>Liittymislomake!B309</f>
        <v>0</v>
      </c>
      <c r="R272" t="str">
        <f>IF(R273=0,"",Liittymislomake!C309)</f>
        <v/>
      </c>
      <c r="S272" t="str">
        <f>IF(S273=0,"",Liittymislomake!D309)</f>
        <v/>
      </c>
      <c r="T272" t="str">
        <f>IF(T273=0,"",Liittymislomake!E309)</f>
        <v/>
      </c>
    </row>
    <row r="273" spans="14:20" x14ac:dyDescent="0.35">
      <c r="N273" s="1">
        <f>Liittymislomake!A310</f>
        <v>0</v>
      </c>
      <c r="O273" t="str">
        <f>IF(Liittymislomake!A310="","",VLOOKUP(Liittymislomake!A310,tauluAsiointitiedot[],2,FALSE))</f>
        <v/>
      </c>
      <c r="P273">
        <f>IF(Liittymislomake!C310="",2,1)</f>
        <v>2</v>
      </c>
      <c r="Q273">
        <f>Liittymislomake!B310</f>
        <v>0</v>
      </c>
      <c r="R273">
        <f>IF(R274=0,"",Liittymislomake!C310)</f>
        <v>0</v>
      </c>
      <c r="S273">
        <f>IF(S274=0,"",Liittymislomake!D310)</f>
        <v>0</v>
      </c>
      <c r="T273">
        <f>IF(T274=0,"",Liittymislomake!E310)</f>
        <v>0</v>
      </c>
    </row>
    <row r="274" spans="14:20" x14ac:dyDescent="0.35">
      <c r="N274" s="1">
        <f>Liittymislomake!A311</f>
        <v>0</v>
      </c>
      <c r="O274" t="str">
        <f>IF(Liittymislomake!A311="","",VLOOKUP(Liittymislomake!A311,tauluAsiointitiedot[],2,FALSE))</f>
        <v/>
      </c>
      <c r="P274">
        <f>IF(Liittymislomake!C311="",2,1)</f>
        <v>2</v>
      </c>
      <c r="Q274">
        <f>Liittymislomake!B311</f>
        <v>0</v>
      </c>
      <c r="R274" t="str">
        <f>IF(R275=0,"",Liittymislomake!C311)</f>
        <v/>
      </c>
      <c r="S274" t="str">
        <f>IF(S275=0,"",Liittymislomake!D311)</f>
        <v/>
      </c>
      <c r="T274" t="str">
        <f>IF(T275=0,"",Liittymislomake!E311)</f>
        <v/>
      </c>
    </row>
    <row r="275" spans="14:20" x14ac:dyDescent="0.35">
      <c r="N275" s="1">
        <f>Liittymislomake!A312</f>
        <v>0</v>
      </c>
      <c r="O275" t="str">
        <f>IF(Liittymislomake!A312="","",VLOOKUP(Liittymislomake!A312,tauluAsiointitiedot[],2,FALSE))</f>
        <v/>
      </c>
      <c r="P275">
        <f>IF(Liittymislomake!C312="",2,1)</f>
        <v>2</v>
      </c>
      <c r="Q275">
        <f>Liittymislomake!B312</f>
        <v>0</v>
      </c>
      <c r="R275">
        <f>IF(R276=0,"",Liittymislomake!C312)</f>
        <v>0</v>
      </c>
      <c r="S275">
        <f>IF(S276=0,"",Liittymislomake!D312)</f>
        <v>0</v>
      </c>
      <c r="T275">
        <f>IF(T276=0,"",Liittymislomake!E312)</f>
        <v>0</v>
      </c>
    </row>
    <row r="276" spans="14:20" x14ac:dyDescent="0.35">
      <c r="N276" s="1">
        <f>Liittymislomake!A313</f>
        <v>0</v>
      </c>
      <c r="O276" t="str">
        <f>IF(Liittymislomake!A313="","",VLOOKUP(Liittymislomake!A313,tauluAsiointitiedot[],2,FALSE))</f>
        <v/>
      </c>
      <c r="P276">
        <f>IF(Liittymislomake!C313="",2,1)</f>
        <v>2</v>
      </c>
      <c r="Q276">
        <f>Liittymislomake!B313</f>
        <v>0</v>
      </c>
      <c r="R276" t="str">
        <f>IF(R277=0,"",Liittymislomake!C313)</f>
        <v/>
      </c>
      <c r="S276" t="str">
        <f>IF(S277=0,"",Liittymislomake!D313)</f>
        <v/>
      </c>
      <c r="T276" t="str">
        <f>IF(T277=0,"",Liittymislomake!E313)</f>
        <v/>
      </c>
    </row>
    <row r="277" spans="14:20" x14ac:dyDescent="0.35">
      <c r="N277" s="1">
        <f>Liittymislomake!A314</f>
        <v>0</v>
      </c>
      <c r="O277" t="str">
        <f>IF(Liittymislomake!A314="","",VLOOKUP(Liittymislomake!A314,tauluAsiointitiedot[],2,FALSE))</f>
        <v/>
      </c>
      <c r="P277">
        <f>IF(Liittymislomake!C314="",2,1)</f>
        <v>2</v>
      </c>
      <c r="Q277">
        <f>Liittymislomake!B314</f>
        <v>0</v>
      </c>
      <c r="R277">
        <f>IF(R278=0,"",Liittymislomake!C314)</f>
        <v>0</v>
      </c>
      <c r="S277">
        <f>IF(S278=0,"",Liittymislomake!D314)</f>
        <v>0</v>
      </c>
      <c r="T277">
        <f>IF(T278=0,"",Liittymislomake!E314)</f>
        <v>0</v>
      </c>
    </row>
    <row r="278" spans="14:20" x14ac:dyDescent="0.35">
      <c r="N278" s="1">
        <f>Liittymislomake!A315</f>
        <v>0</v>
      </c>
      <c r="O278" t="str">
        <f>IF(Liittymislomake!A315="","",VLOOKUP(Liittymislomake!A315,tauluAsiointitiedot[],2,FALSE))</f>
        <v/>
      </c>
      <c r="P278">
        <f>IF(Liittymislomake!C315="",2,1)</f>
        <v>2</v>
      </c>
      <c r="Q278">
        <f>Liittymislomake!B315</f>
        <v>0</v>
      </c>
      <c r="R278" t="str">
        <f>IF(R279=0,"",Liittymislomake!C315)</f>
        <v/>
      </c>
      <c r="S278" t="str">
        <f>IF(S279=0,"",Liittymislomake!D315)</f>
        <v/>
      </c>
      <c r="T278" t="str">
        <f>IF(T279=0,"",Liittymislomake!E315)</f>
        <v/>
      </c>
    </row>
    <row r="279" spans="14:20" x14ac:dyDescent="0.35">
      <c r="N279" s="1">
        <f>Liittymislomake!A316</f>
        <v>0</v>
      </c>
      <c r="O279" t="str">
        <f>IF(Liittymislomake!A316="","",VLOOKUP(Liittymislomake!A316,tauluAsiointitiedot[],2,FALSE))</f>
        <v/>
      </c>
      <c r="P279">
        <f>IF(Liittymislomake!C316="",2,1)</f>
        <v>2</v>
      </c>
      <c r="Q279">
        <f>Liittymislomake!B316</f>
        <v>0</v>
      </c>
      <c r="R279">
        <f>IF(R280=0,"",Liittymislomake!C316)</f>
        <v>0</v>
      </c>
      <c r="S279">
        <f>IF(S280=0,"",Liittymislomake!D316)</f>
        <v>0</v>
      </c>
      <c r="T279">
        <f>IF(T280=0,"",Liittymislomake!E316)</f>
        <v>0</v>
      </c>
    </row>
    <row r="280" spans="14:20" x14ac:dyDescent="0.35">
      <c r="N280" s="1">
        <f>Liittymislomake!A317</f>
        <v>0</v>
      </c>
      <c r="O280" t="str">
        <f>IF(Liittymislomake!A317="","",VLOOKUP(Liittymislomake!A317,tauluAsiointitiedot[],2,FALSE))</f>
        <v/>
      </c>
      <c r="P280">
        <f>IF(Liittymislomake!C317="",2,1)</f>
        <v>2</v>
      </c>
      <c r="Q280">
        <f>Liittymislomake!B317</f>
        <v>0</v>
      </c>
      <c r="R280" t="str">
        <f>IF(R281=0,"",Liittymislomake!C317)</f>
        <v/>
      </c>
      <c r="S280" t="str">
        <f>IF(S281=0,"",Liittymislomake!D317)</f>
        <v/>
      </c>
      <c r="T280" t="str">
        <f>IF(T281=0,"",Liittymislomake!E317)</f>
        <v/>
      </c>
    </row>
    <row r="281" spans="14:20" x14ac:dyDescent="0.35">
      <c r="N281" s="1">
        <f>Liittymislomake!A318</f>
        <v>0</v>
      </c>
      <c r="O281" t="str">
        <f>IF(Liittymislomake!A318="","",VLOOKUP(Liittymislomake!A318,tauluAsiointitiedot[],2,FALSE))</f>
        <v/>
      </c>
      <c r="P281">
        <f>IF(Liittymislomake!C318="",2,1)</f>
        <v>2</v>
      </c>
      <c r="Q281">
        <f>Liittymislomake!B318</f>
        <v>0</v>
      </c>
      <c r="R281">
        <f>IF(R282=0,"",Liittymislomake!C318)</f>
        <v>0</v>
      </c>
      <c r="S281">
        <f>IF(S282=0,"",Liittymislomake!D318)</f>
        <v>0</v>
      </c>
      <c r="T281">
        <f>IF(T282=0,"",Liittymislomake!E318)</f>
        <v>0</v>
      </c>
    </row>
    <row r="282" spans="14:20" x14ac:dyDescent="0.35">
      <c r="N282" s="1">
        <f>Liittymislomake!A319</f>
        <v>0</v>
      </c>
      <c r="O282" t="str">
        <f>IF(Liittymislomake!A319="","",VLOOKUP(Liittymislomake!A319,tauluAsiointitiedot[],2,FALSE))</f>
        <v/>
      </c>
      <c r="P282">
        <f>IF(Liittymislomake!C319="",2,1)</f>
        <v>2</v>
      </c>
      <c r="Q282">
        <f>Liittymislomake!B319</f>
        <v>0</v>
      </c>
      <c r="R282" t="str">
        <f>IF(R283=0,"",Liittymislomake!C319)</f>
        <v/>
      </c>
      <c r="S282" t="str">
        <f>IF(S283=0,"",Liittymislomake!D319)</f>
        <v/>
      </c>
      <c r="T282" t="str">
        <f>IF(T283=0,"",Liittymislomake!E319)</f>
        <v/>
      </c>
    </row>
    <row r="283" spans="14:20" x14ac:dyDescent="0.35">
      <c r="N283" s="1">
        <f>Liittymislomake!A320</f>
        <v>0</v>
      </c>
      <c r="O283" t="str">
        <f>IF(Liittymislomake!A320="","",VLOOKUP(Liittymislomake!A320,tauluAsiointitiedot[],2,FALSE))</f>
        <v/>
      </c>
      <c r="P283">
        <f>IF(Liittymislomake!C320="",2,1)</f>
        <v>2</v>
      </c>
      <c r="Q283">
        <f>Liittymislomake!B320</f>
        <v>0</v>
      </c>
      <c r="R283">
        <f>IF(R284=0,"",Liittymislomake!C320)</f>
        <v>0</v>
      </c>
      <c r="S283">
        <f>IF(S284=0,"",Liittymislomake!D320)</f>
        <v>0</v>
      </c>
      <c r="T283">
        <f>IF(T284=0,"",Liittymislomake!E320)</f>
        <v>0</v>
      </c>
    </row>
    <row r="284" spans="14:20" x14ac:dyDescent="0.35">
      <c r="N284" s="1">
        <f>Liittymislomake!A321</f>
        <v>0</v>
      </c>
      <c r="O284" t="str">
        <f>IF(Liittymislomake!A321="","",VLOOKUP(Liittymislomake!A321,tauluAsiointitiedot[],2,FALSE))</f>
        <v/>
      </c>
      <c r="P284">
        <f>IF(Liittymislomake!C321="",2,1)</f>
        <v>2</v>
      </c>
      <c r="Q284">
        <f>Liittymislomake!B321</f>
        <v>0</v>
      </c>
      <c r="R284" t="str">
        <f>IF(R285=0,"",Liittymislomake!C321)</f>
        <v/>
      </c>
      <c r="S284" t="str">
        <f>IF(S285=0,"",Liittymislomake!D321)</f>
        <v/>
      </c>
      <c r="T284" t="str">
        <f>IF(T285=0,"",Liittymislomake!E321)</f>
        <v/>
      </c>
    </row>
    <row r="285" spans="14:20" x14ac:dyDescent="0.35">
      <c r="N285" s="1">
        <f>Liittymislomake!A322</f>
        <v>0</v>
      </c>
      <c r="O285" t="str">
        <f>IF(Liittymislomake!A322="","",VLOOKUP(Liittymislomake!A322,tauluAsiointitiedot[],2,FALSE))</f>
        <v/>
      </c>
      <c r="P285">
        <f>IF(Liittymislomake!C322="",2,1)</f>
        <v>2</v>
      </c>
      <c r="Q285">
        <f>Liittymislomake!B322</f>
        <v>0</v>
      </c>
      <c r="R285">
        <f>IF(R286=0,"",Liittymislomake!C322)</f>
        <v>0</v>
      </c>
      <c r="S285">
        <f>IF(S286=0,"",Liittymislomake!D322)</f>
        <v>0</v>
      </c>
      <c r="T285">
        <f>IF(T286=0,"",Liittymislomake!E322)</f>
        <v>0</v>
      </c>
    </row>
    <row r="286" spans="14:20" x14ac:dyDescent="0.35">
      <c r="N286" s="1">
        <f>Liittymislomake!A323</f>
        <v>0</v>
      </c>
      <c r="O286" t="str">
        <f>IF(Liittymislomake!A323="","",VLOOKUP(Liittymislomake!A323,tauluAsiointitiedot[],2,FALSE))</f>
        <v/>
      </c>
      <c r="P286">
        <f>IF(Liittymislomake!C323="",2,1)</f>
        <v>2</v>
      </c>
      <c r="Q286">
        <f>Liittymislomake!B323</f>
        <v>0</v>
      </c>
      <c r="R286" t="str">
        <f>IF(R287=0,"",Liittymislomake!C323)</f>
        <v/>
      </c>
      <c r="S286" t="str">
        <f>IF(S287=0,"",Liittymislomake!D323)</f>
        <v/>
      </c>
      <c r="T286" t="str">
        <f>IF(T287=0,"",Liittymislomake!E323)</f>
        <v/>
      </c>
    </row>
    <row r="287" spans="14:20" x14ac:dyDescent="0.35">
      <c r="N287" s="1">
        <f>Liittymislomake!A324</f>
        <v>0</v>
      </c>
      <c r="O287" t="str">
        <f>IF(Liittymislomake!A324="","",VLOOKUP(Liittymislomake!A324,tauluAsiointitiedot[],2,FALSE))</f>
        <v/>
      </c>
      <c r="P287">
        <f>IF(Liittymislomake!C324="",2,1)</f>
        <v>2</v>
      </c>
      <c r="Q287">
        <f>Liittymislomake!B324</f>
        <v>0</v>
      </c>
      <c r="R287">
        <f>IF(R288=0,"",Liittymislomake!C324)</f>
        <v>0</v>
      </c>
      <c r="S287">
        <f>IF(S288=0,"",Liittymislomake!D324)</f>
        <v>0</v>
      </c>
      <c r="T287">
        <f>IF(T288=0,"",Liittymislomake!E324)</f>
        <v>0</v>
      </c>
    </row>
    <row r="288" spans="14:20" x14ac:dyDescent="0.35">
      <c r="N288" s="1">
        <f>Liittymislomake!A325</f>
        <v>0</v>
      </c>
      <c r="O288" t="str">
        <f>IF(Liittymislomake!A325="","",VLOOKUP(Liittymislomake!A325,tauluAsiointitiedot[],2,FALSE))</f>
        <v/>
      </c>
      <c r="P288">
        <f>IF(Liittymislomake!C325="",2,1)</f>
        <v>2</v>
      </c>
      <c r="Q288">
        <f>Liittymislomake!B325</f>
        <v>0</v>
      </c>
      <c r="R288" t="str">
        <f>IF(R289=0,"",Liittymislomake!C325)</f>
        <v/>
      </c>
      <c r="S288" t="str">
        <f>IF(S289=0,"",Liittymislomake!D325)</f>
        <v/>
      </c>
      <c r="T288" t="str">
        <f>IF(T289=0,"",Liittymislomake!E325)</f>
        <v/>
      </c>
    </row>
    <row r="289" spans="14:20" x14ac:dyDescent="0.35">
      <c r="N289" s="1">
        <f>Liittymislomake!A326</f>
        <v>0</v>
      </c>
      <c r="O289" t="str">
        <f>IF(Liittymislomake!A326="","",VLOOKUP(Liittymislomake!A326,tauluAsiointitiedot[],2,FALSE))</f>
        <v/>
      </c>
      <c r="P289">
        <f>IF(Liittymislomake!C326="",2,1)</f>
        <v>2</v>
      </c>
      <c r="Q289">
        <f>Liittymislomake!B326</f>
        <v>0</v>
      </c>
      <c r="R289">
        <f>IF(R290=0,"",Liittymislomake!C326)</f>
        <v>0</v>
      </c>
      <c r="S289">
        <f>IF(S290=0,"",Liittymislomake!D326)</f>
        <v>0</v>
      </c>
      <c r="T289">
        <f>IF(T290=0,"",Liittymislomake!E326)</f>
        <v>0</v>
      </c>
    </row>
    <row r="290" spans="14:20" x14ac:dyDescent="0.35">
      <c r="N290" s="1">
        <f>Liittymislomake!A327</f>
        <v>0</v>
      </c>
      <c r="O290" t="str">
        <f>IF(Liittymislomake!A327="","",VLOOKUP(Liittymislomake!A327,tauluAsiointitiedot[],2,FALSE))</f>
        <v/>
      </c>
      <c r="P290">
        <f>IF(Liittymislomake!C327="",2,1)</f>
        <v>2</v>
      </c>
      <c r="Q290">
        <f>Liittymislomake!B327</f>
        <v>0</v>
      </c>
      <c r="R290" t="str">
        <f>IF(R291=0,"",Liittymislomake!C327)</f>
        <v/>
      </c>
      <c r="S290" t="str">
        <f>IF(S291=0,"",Liittymislomake!D327)</f>
        <v/>
      </c>
      <c r="T290" t="str">
        <f>IF(T291=0,"",Liittymislomake!E327)</f>
        <v/>
      </c>
    </row>
    <row r="291" spans="14:20" x14ac:dyDescent="0.35">
      <c r="N291" s="1">
        <f>Liittymislomake!A328</f>
        <v>0</v>
      </c>
      <c r="O291" t="str">
        <f>IF(Liittymislomake!A328="","",VLOOKUP(Liittymislomake!A328,tauluAsiointitiedot[],2,FALSE))</f>
        <v/>
      </c>
      <c r="P291">
        <f>IF(Liittymislomake!C328="",2,1)</f>
        <v>2</v>
      </c>
      <c r="Q291">
        <f>Liittymislomake!B328</f>
        <v>0</v>
      </c>
      <c r="R291">
        <f>IF(R292=0,"",Liittymislomake!C328)</f>
        <v>0</v>
      </c>
      <c r="S291">
        <f>IF(S292=0,"",Liittymislomake!D328)</f>
        <v>0</v>
      </c>
      <c r="T291">
        <f>IF(T292=0,"",Liittymislomake!E328)</f>
        <v>0</v>
      </c>
    </row>
    <row r="292" spans="14:20" x14ac:dyDescent="0.35">
      <c r="N292" s="1">
        <f>Liittymislomake!A329</f>
        <v>0</v>
      </c>
      <c r="O292" t="str">
        <f>IF(Liittymislomake!A329="","",VLOOKUP(Liittymislomake!A329,tauluAsiointitiedot[],2,FALSE))</f>
        <v/>
      </c>
      <c r="P292">
        <f>IF(Liittymislomake!C329="",2,1)</f>
        <v>2</v>
      </c>
      <c r="Q292">
        <f>Liittymislomake!B329</f>
        <v>0</v>
      </c>
      <c r="R292" t="str">
        <f>IF(R293=0,"",Liittymislomake!C329)</f>
        <v/>
      </c>
      <c r="S292" t="str">
        <f>IF(S293=0,"",Liittymislomake!D329)</f>
        <v/>
      </c>
      <c r="T292" t="str">
        <f>IF(T293=0,"",Liittymislomake!E329)</f>
        <v/>
      </c>
    </row>
    <row r="293" spans="14:20" x14ac:dyDescent="0.35">
      <c r="N293" s="1">
        <f>Liittymislomake!A330</f>
        <v>0</v>
      </c>
      <c r="O293" t="str">
        <f>IF(Liittymislomake!A330="","",VLOOKUP(Liittymislomake!A330,tauluAsiointitiedot[],2,FALSE))</f>
        <v/>
      </c>
      <c r="P293">
        <f>IF(Liittymislomake!C330="",2,1)</f>
        <v>2</v>
      </c>
      <c r="Q293">
        <f>Liittymislomake!B330</f>
        <v>0</v>
      </c>
      <c r="R293">
        <f>IF(R294=0,"",Liittymislomake!C330)</f>
        <v>0</v>
      </c>
      <c r="S293">
        <f>IF(S294=0,"",Liittymislomake!D330)</f>
        <v>0</v>
      </c>
      <c r="T293">
        <f>IF(T294=0,"",Liittymislomake!E330)</f>
        <v>0</v>
      </c>
    </row>
    <row r="294" spans="14:20" x14ac:dyDescent="0.35">
      <c r="N294" s="1">
        <f>Liittymislomake!A331</f>
        <v>0</v>
      </c>
      <c r="O294" t="str">
        <f>IF(Liittymislomake!A331="","",VLOOKUP(Liittymislomake!A331,tauluAsiointitiedot[],2,FALSE))</f>
        <v/>
      </c>
      <c r="P294">
        <f>IF(Liittymislomake!C331="",2,1)</f>
        <v>2</v>
      </c>
      <c r="Q294">
        <f>Liittymislomake!B331</f>
        <v>0</v>
      </c>
      <c r="R294" t="str">
        <f>IF(R295=0,"",Liittymislomake!C331)</f>
        <v/>
      </c>
      <c r="S294" t="str">
        <f>IF(S295=0,"",Liittymislomake!D331)</f>
        <v/>
      </c>
      <c r="T294" t="str">
        <f>IF(T295=0,"",Liittymislomake!E331)</f>
        <v/>
      </c>
    </row>
    <row r="295" spans="14:20" x14ac:dyDescent="0.35">
      <c r="N295" s="1">
        <f>Liittymislomake!A332</f>
        <v>0</v>
      </c>
      <c r="O295" t="str">
        <f>IF(Liittymislomake!A332="","",VLOOKUP(Liittymislomake!A332,tauluAsiointitiedot[],2,FALSE))</f>
        <v/>
      </c>
      <c r="P295">
        <f>IF(Liittymislomake!C332="",2,1)</f>
        <v>2</v>
      </c>
      <c r="Q295">
        <f>Liittymislomake!B332</f>
        <v>0</v>
      </c>
      <c r="R295">
        <f>IF(R296=0,"",Liittymislomake!C332)</f>
        <v>0</v>
      </c>
      <c r="S295">
        <f>IF(S296=0,"",Liittymislomake!D332)</f>
        <v>0</v>
      </c>
      <c r="T295">
        <f>IF(T296=0,"",Liittymislomake!E332)</f>
        <v>0</v>
      </c>
    </row>
    <row r="296" spans="14:20" x14ac:dyDescent="0.35">
      <c r="N296" s="1">
        <f>Liittymislomake!A333</f>
        <v>0</v>
      </c>
      <c r="O296" t="str">
        <f>IF(Liittymislomake!A333="","",VLOOKUP(Liittymislomake!A333,tauluAsiointitiedot[],2,FALSE))</f>
        <v/>
      </c>
      <c r="P296">
        <f>IF(Liittymislomake!C333="",2,1)</f>
        <v>2</v>
      </c>
      <c r="Q296">
        <f>Liittymislomake!B333</f>
        <v>0</v>
      </c>
      <c r="R296" t="str">
        <f>IF(R297=0,"",Liittymislomake!C333)</f>
        <v/>
      </c>
      <c r="S296" t="str">
        <f>IF(S297=0,"",Liittymislomake!D333)</f>
        <v/>
      </c>
      <c r="T296" t="str">
        <f>IF(T297=0,"",Liittymislomake!E333)</f>
        <v/>
      </c>
    </row>
    <row r="297" spans="14:20" x14ac:dyDescent="0.35">
      <c r="N297" s="1">
        <f>Liittymislomake!A334</f>
        <v>0</v>
      </c>
      <c r="O297" t="str">
        <f>IF(Liittymislomake!A334="","",VLOOKUP(Liittymislomake!A334,tauluAsiointitiedot[],2,FALSE))</f>
        <v/>
      </c>
      <c r="P297">
        <f>IF(Liittymislomake!C334="",2,1)</f>
        <v>2</v>
      </c>
      <c r="Q297">
        <f>Liittymislomake!B334</f>
        <v>0</v>
      </c>
      <c r="R297">
        <f>IF(R298=0,"",Liittymislomake!C334)</f>
        <v>0</v>
      </c>
      <c r="S297">
        <f>IF(S298=0,"",Liittymislomake!D334)</f>
        <v>0</v>
      </c>
      <c r="T297">
        <f>IF(T298=0,"",Liittymislomake!E334)</f>
        <v>0</v>
      </c>
    </row>
    <row r="298" spans="14:20" x14ac:dyDescent="0.35">
      <c r="N298" s="1">
        <f>Liittymislomake!A335</f>
        <v>0</v>
      </c>
      <c r="O298" t="str">
        <f>IF(Liittymislomake!A335="","",VLOOKUP(Liittymislomake!A335,tauluAsiointitiedot[],2,FALSE))</f>
        <v/>
      </c>
      <c r="P298">
        <f>IF(Liittymislomake!C335="",2,1)</f>
        <v>2</v>
      </c>
      <c r="Q298">
        <f>Liittymislomake!B335</f>
        <v>0</v>
      </c>
      <c r="R298" t="str">
        <f>IF(R299=0,"",Liittymislomake!C335)</f>
        <v/>
      </c>
      <c r="S298" t="str">
        <f>IF(S299=0,"",Liittymislomake!D335)</f>
        <v/>
      </c>
      <c r="T298" t="str">
        <f>IF(T299=0,"",Liittymislomake!E335)</f>
        <v/>
      </c>
    </row>
    <row r="299" spans="14:20" x14ac:dyDescent="0.35">
      <c r="N299" s="1">
        <f>Liittymislomake!A336</f>
        <v>0</v>
      </c>
      <c r="O299" t="str">
        <f>IF(Liittymislomake!A336="","",VLOOKUP(Liittymislomake!A336,tauluAsiointitiedot[],2,FALSE))</f>
        <v/>
      </c>
      <c r="P299">
        <f>IF(Liittymislomake!C336="",2,1)</f>
        <v>2</v>
      </c>
      <c r="Q299">
        <f>Liittymislomake!B336</f>
        <v>0</v>
      </c>
      <c r="R299">
        <f>IF(R300=0,"",Liittymislomake!C336)</f>
        <v>0</v>
      </c>
      <c r="S299">
        <f>IF(S300=0,"",Liittymislomake!D336)</f>
        <v>0</v>
      </c>
      <c r="T299">
        <f>IF(T300=0,"",Liittymislomake!E336)</f>
        <v>0</v>
      </c>
    </row>
    <row r="300" spans="14:20" x14ac:dyDescent="0.35">
      <c r="N300" s="1">
        <f>Liittymislomake!A337</f>
        <v>0</v>
      </c>
      <c r="O300" t="str">
        <f>IF(Liittymislomake!A337="","",VLOOKUP(Liittymislomake!A337,tauluAsiointitiedot[],2,FALSE))</f>
        <v/>
      </c>
      <c r="P300">
        <f>IF(Liittymislomake!C337="",2,1)</f>
        <v>2</v>
      </c>
      <c r="Q300">
        <f>Liittymislomake!B337</f>
        <v>0</v>
      </c>
      <c r="R300" t="str">
        <f>IF(R301=0,"",Liittymislomake!C337)</f>
        <v/>
      </c>
      <c r="S300" t="str">
        <f>IF(S301=0,"",Liittymislomake!D337)</f>
        <v/>
      </c>
      <c r="T300" t="str">
        <f>IF(T301=0,"",Liittymislomake!E337)</f>
        <v/>
      </c>
    </row>
    <row r="301" spans="14:20" x14ac:dyDescent="0.35">
      <c r="N301" s="1">
        <f>Liittymislomake!A338</f>
        <v>0</v>
      </c>
      <c r="O301" t="str">
        <f>IF(Liittymislomake!A338="","",VLOOKUP(Liittymislomake!A338,tauluAsiointitiedot[],2,FALSE))</f>
        <v/>
      </c>
      <c r="P301">
        <f>IF(Liittymislomake!C338="",2,1)</f>
        <v>2</v>
      </c>
      <c r="Q301">
        <f>Liittymislomake!B338</f>
        <v>0</v>
      </c>
      <c r="R301">
        <f>IF(R302=0,"",Liittymislomake!C338)</f>
        <v>0</v>
      </c>
      <c r="S301">
        <f>IF(S302=0,"",Liittymislomake!D338)</f>
        <v>0</v>
      </c>
      <c r="T301">
        <f>IF(T302=0,"",Liittymislomake!E338)</f>
        <v>0</v>
      </c>
    </row>
    <row r="302" spans="14:20" x14ac:dyDescent="0.35">
      <c r="N302" s="1">
        <f>Liittymislomake!A339</f>
        <v>0</v>
      </c>
      <c r="O302" t="str">
        <f>IF(Liittymislomake!A339="","",VLOOKUP(Liittymislomake!A339,tauluAsiointitiedot[],2,FALSE))</f>
        <v/>
      </c>
      <c r="P302">
        <f>IF(Liittymislomake!C339="",2,1)</f>
        <v>2</v>
      </c>
      <c r="Q302">
        <f>Liittymislomake!B339</f>
        <v>0</v>
      </c>
      <c r="R302" t="str">
        <f>IF(R303=0,"",Liittymislomake!C339)</f>
        <v/>
      </c>
      <c r="S302" t="str">
        <f>IF(S303=0,"",Liittymislomake!D339)</f>
        <v/>
      </c>
      <c r="T302" t="str">
        <f>IF(T303=0,"",Liittymislomake!E339)</f>
        <v/>
      </c>
    </row>
    <row r="303" spans="14:20" x14ac:dyDescent="0.35">
      <c r="N303" s="1">
        <f>Liittymislomake!A340</f>
        <v>0</v>
      </c>
      <c r="O303" t="str">
        <f>IF(Liittymislomake!A340="","",VLOOKUP(Liittymislomake!A340,tauluAsiointitiedot[],2,FALSE))</f>
        <v/>
      </c>
      <c r="P303">
        <f>IF(Liittymislomake!C340="",2,1)</f>
        <v>2</v>
      </c>
      <c r="Q303">
        <f>Liittymislomake!B340</f>
        <v>0</v>
      </c>
      <c r="R303">
        <f>IF(R304=0,"",Liittymislomake!C340)</f>
        <v>0</v>
      </c>
      <c r="S303">
        <f>IF(S304=0,"",Liittymislomake!D340)</f>
        <v>0</v>
      </c>
      <c r="T303">
        <f>IF(T304=0,"",Liittymislomake!E340)</f>
        <v>0</v>
      </c>
    </row>
    <row r="304" spans="14:20" x14ac:dyDescent="0.35">
      <c r="N304" s="1">
        <f>Liittymislomake!A341</f>
        <v>0</v>
      </c>
      <c r="O304" t="str">
        <f>IF(Liittymislomake!A341="","",VLOOKUP(Liittymislomake!A341,tauluAsiointitiedot[],2,FALSE))</f>
        <v/>
      </c>
      <c r="P304">
        <f>IF(Liittymislomake!C341="",2,1)</f>
        <v>2</v>
      </c>
      <c r="Q304">
        <f>Liittymislomake!B341</f>
        <v>0</v>
      </c>
      <c r="R304" t="str">
        <f>IF(R305=0,"",Liittymislomake!C341)</f>
        <v/>
      </c>
      <c r="S304" t="str">
        <f>IF(S305=0,"",Liittymislomake!D341)</f>
        <v/>
      </c>
      <c r="T304" t="str">
        <f>IF(T305=0,"",Liittymislomake!E341)</f>
        <v/>
      </c>
    </row>
    <row r="305" spans="14:20" x14ac:dyDescent="0.35">
      <c r="N305" s="1">
        <f>Liittymislomake!A342</f>
        <v>0</v>
      </c>
      <c r="O305" t="str">
        <f>IF(Liittymislomake!A342="","",VLOOKUP(Liittymislomake!A342,tauluAsiointitiedot[],2,FALSE))</f>
        <v/>
      </c>
      <c r="P305">
        <f>IF(Liittymislomake!C342="",2,1)</f>
        <v>2</v>
      </c>
      <c r="Q305">
        <f>Liittymislomake!B342</f>
        <v>0</v>
      </c>
      <c r="R305">
        <f>IF(R306=0,"",Liittymislomake!C342)</f>
        <v>0</v>
      </c>
      <c r="S305">
        <f>IF(S306=0,"",Liittymislomake!D342)</f>
        <v>0</v>
      </c>
      <c r="T305">
        <f>IF(T306=0,"",Liittymislomake!E342)</f>
        <v>0</v>
      </c>
    </row>
    <row r="306" spans="14:20" x14ac:dyDescent="0.35">
      <c r="N306" s="1">
        <f>Liittymislomake!A343</f>
        <v>0</v>
      </c>
      <c r="O306" t="str">
        <f>IF(Liittymislomake!A343="","",VLOOKUP(Liittymislomake!A343,tauluAsiointitiedot[],2,FALSE))</f>
        <v/>
      </c>
      <c r="P306">
        <f>IF(Liittymislomake!C343="",2,1)</f>
        <v>2</v>
      </c>
      <c r="Q306">
        <f>Liittymislomake!B343</f>
        <v>0</v>
      </c>
      <c r="R306" t="str">
        <f>IF(R307=0,"",Liittymislomake!C343)</f>
        <v/>
      </c>
      <c r="S306" t="str">
        <f>IF(S307=0,"",Liittymislomake!D343)</f>
        <v/>
      </c>
      <c r="T306" t="str">
        <f>IF(T307=0,"",Liittymislomake!E343)</f>
        <v/>
      </c>
    </row>
    <row r="307" spans="14:20" x14ac:dyDescent="0.35">
      <c r="N307" s="1">
        <f>Liittymislomake!A344</f>
        <v>0</v>
      </c>
      <c r="O307" t="str">
        <f>IF(Liittymislomake!A344="","",VLOOKUP(Liittymislomake!A344,tauluAsiointitiedot[],2,FALSE))</f>
        <v/>
      </c>
      <c r="P307">
        <f>IF(Liittymislomake!C344="",2,1)</f>
        <v>2</v>
      </c>
      <c r="Q307">
        <f>Liittymislomake!B344</f>
        <v>0</v>
      </c>
      <c r="R307">
        <f>IF(R308=0,"",Liittymislomake!C344)</f>
        <v>0</v>
      </c>
      <c r="S307">
        <f>IF(S308=0,"",Liittymislomake!D344)</f>
        <v>0</v>
      </c>
      <c r="T307">
        <f>IF(T308=0,"",Liittymislomake!E344)</f>
        <v>0</v>
      </c>
    </row>
    <row r="308" spans="14:20" x14ac:dyDescent="0.35">
      <c r="N308" s="1">
        <f>Liittymislomake!A345</f>
        <v>0</v>
      </c>
      <c r="O308" t="str">
        <f>IF(Liittymislomake!A345="","",VLOOKUP(Liittymislomake!A345,tauluAsiointitiedot[],2,FALSE))</f>
        <v/>
      </c>
      <c r="P308">
        <f>IF(Liittymislomake!C345="",2,1)</f>
        <v>2</v>
      </c>
      <c r="Q308">
        <f>Liittymislomake!B345</f>
        <v>0</v>
      </c>
      <c r="R308" t="str">
        <f>IF(R309=0,"",Liittymislomake!C345)</f>
        <v/>
      </c>
      <c r="S308" t="str">
        <f>IF(S309=0,"",Liittymislomake!D345)</f>
        <v/>
      </c>
      <c r="T308" t="str">
        <f>IF(T309=0,"",Liittymislomake!E345)</f>
        <v/>
      </c>
    </row>
    <row r="309" spans="14:20" x14ac:dyDescent="0.35">
      <c r="N309" s="1">
        <f>Liittymislomake!A346</f>
        <v>0</v>
      </c>
      <c r="O309" t="str">
        <f>IF(Liittymislomake!A346="","",VLOOKUP(Liittymislomake!A346,tauluAsiointitiedot[],2,FALSE))</f>
        <v/>
      </c>
      <c r="P309">
        <f>IF(Liittymislomake!C346="",2,1)</f>
        <v>2</v>
      </c>
      <c r="Q309">
        <f>Liittymislomake!B346</f>
        <v>0</v>
      </c>
      <c r="R309">
        <f>IF(R310=0,"",Liittymislomake!C346)</f>
        <v>0</v>
      </c>
      <c r="S309">
        <f>IF(S310=0,"",Liittymislomake!D346)</f>
        <v>0</v>
      </c>
      <c r="T309">
        <f>IF(T310=0,"",Liittymislomake!E346)</f>
        <v>0</v>
      </c>
    </row>
    <row r="310" spans="14:20" x14ac:dyDescent="0.35">
      <c r="N310" s="1">
        <f>Liittymislomake!A347</f>
        <v>0</v>
      </c>
      <c r="O310" t="str">
        <f>IF(Liittymislomake!A347="","",VLOOKUP(Liittymislomake!A347,tauluAsiointitiedot[],2,FALSE))</f>
        <v/>
      </c>
      <c r="P310">
        <f>IF(Liittymislomake!C347="",2,1)</f>
        <v>2</v>
      </c>
      <c r="Q310">
        <f>Liittymislomake!B347</f>
        <v>0</v>
      </c>
      <c r="R310" t="str">
        <f>IF(R311=0,"",Liittymislomake!C347)</f>
        <v/>
      </c>
      <c r="S310" t="str">
        <f>IF(S311=0,"",Liittymislomake!D347)</f>
        <v/>
      </c>
      <c r="T310" t="str">
        <f>IF(T311=0,"",Liittymislomake!E347)</f>
        <v/>
      </c>
    </row>
    <row r="311" spans="14:20" x14ac:dyDescent="0.35">
      <c r="N311" s="1">
        <f>Liittymislomake!A348</f>
        <v>0</v>
      </c>
      <c r="O311" t="str">
        <f>IF(Liittymislomake!A348="","",VLOOKUP(Liittymislomake!A348,tauluAsiointitiedot[],2,FALSE))</f>
        <v/>
      </c>
      <c r="P311">
        <f>IF(Liittymislomake!C348="",2,1)</f>
        <v>2</v>
      </c>
      <c r="Q311">
        <f>Liittymislomake!B348</f>
        <v>0</v>
      </c>
      <c r="R311">
        <f>IF(R312=0,"",Liittymislomake!C348)</f>
        <v>0</v>
      </c>
      <c r="S311">
        <f>IF(S312=0,"",Liittymislomake!D348)</f>
        <v>0</v>
      </c>
      <c r="T311">
        <f>IF(T312=0,"",Liittymislomake!E348)</f>
        <v>0</v>
      </c>
    </row>
    <row r="312" spans="14:20" x14ac:dyDescent="0.35">
      <c r="N312" s="1">
        <f>Liittymislomake!A349</f>
        <v>0</v>
      </c>
      <c r="O312" t="str">
        <f>IF(Liittymislomake!A349="","",VLOOKUP(Liittymislomake!A349,tauluAsiointitiedot[],2,FALSE))</f>
        <v/>
      </c>
      <c r="P312">
        <f>IF(Liittymislomake!C349="",2,1)</f>
        <v>2</v>
      </c>
      <c r="Q312">
        <f>Liittymislomake!B349</f>
        <v>0</v>
      </c>
      <c r="R312" t="str">
        <f>IF(R313=0,"",Liittymislomake!C349)</f>
        <v/>
      </c>
      <c r="S312" t="str">
        <f>IF(S313=0,"",Liittymislomake!D349)</f>
        <v/>
      </c>
      <c r="T312" t="str">
        <f>IF(T313=0,"",Liittymislomake!E349)</f>
        <v/>
      </c>
    </row>
    <row r="313" spans="14:20" x14ac:dyDescent="0.35">
      <c r="N313" s="1">
        <f>Liittymislomake!A350</f>
        <v>0</v>
      </c>
      <c r="O313" t="str">
        <f>IF(Liittymislomake!A350="","",VLOOKUP(Liittymislomake!A350,tauluAsiointitiedot[],2,FALSE))</f>
        <v/>
      </c>
      <c r="P313">
        <f>IF(Liittymislomake!C350="",2,1)</f>
        <v>2</v>
      </c>
      <c r="Q313">
        <f>Liittymislomake!B350</f>
        <v>0</v>
      </c>
      <c r="R313">
        <f>IF(R314=0,"",Liittymislomake!C350)</f>
        <v>0</v>
      </c>
      <c r="S313">
        <f>IF(S314=0,"",Liittymislomake!D350)</f>
        <v>0</v>
      </c>
      <c r="T313">
        <f>IF(T314=0,"",Liittymislomake!E350)</f>
        <v>0</v>
      </c>
    </row>
    <row r="314" spans="14:20" x14ac:dyDescent="0.35">
      <c r="N314" s="1">
        <f>Liittymislomake!A351</f>
        <v>0</v>
      </c>
      <c r="O314" t="str">
        <f>IF(Liittymislomake!A351="","",VLOOKUP(Liittymislomake!A351,tauluAsiointitiedot[],2,FALSE))</f>
        <v/>
      </c>
      <c r="P314">
        <f>IF(Liittymislomake!C351="",2,1)</f>
        <v>2</v>
      </c>
      <c r="Q314">
        <f>Liittymislomake!B351</f>
        <v>0</v>
      </c>
      <c r="R314" t="str">
        <f>IF(R315=0,"",Liittymislomake!C351)</f>
        <v/>
      </c>
      <c r="S314" t="str">
        <f>IF(S315=0,"",Liittymislomake!D351)</f>
        <v/>
      </c>
      <c r="T314" t="str">
        <f>IF(T315=0,"",Liittymislomake!E351)</f>
        <v/>
      </c>
    </row>
    <row r="315" spans="14:20" x14ac:dyDescent="0.35">
      <c r="N315" s="1">
        <f>Liittymislomake!A352</f>
        <v>0</v>
      </c>
      <c r="O315" t="str">
        <f>IF(Liittymislomake!A352="","",VLOOKUP(Liittymislomake!A352,tauluAsiointitiedot[],2,FALSE))</f>
        <v/>
      </c>
      <c r="P315">
        <f>IF(Liittymislomake!C352="",2,1)</f>
        <v>2</v>
      </c>
      <c r="Q315">
        <f>Liittymislomake!B352</f>
        <v>0</v>
      </c>
      <c r="R315">
        <f>IF(R316=0,"",Liittymislomake!C352)</f>
        <v>0</v>
      </c>
      <c r="S315">
        <f>IF(S316=0,"",Liittymislomake!D352)</f>
        <v>0</v>
      </c>
      <c r="T315">
        <f>IF(T316=0,"",Liittymislomake!E352)</f>
        <v>0</v>
      </c>
    </row>
    <row r="316" spans="14:20" x14ac:dyDescent="0.35">
      <c r="N316" s="1">
        <f>Liittymislomake!A353</f>
        <v>0</v>
      </c>
      <c r="O316" t="str">
        <f>IF(Liittymislomake!A353="","",VLOOKUP(Liittymislomake!A353,tauluAsiointitiedot[],2,FALSE))</f>
        <v/>
      </c>
      <c r="P316">
        <f>IF(Liittymislomake!C353="",2,1)</f>
        <v>2</v>
      </c>
      <c r="Q316">
        <f>Liittymislomake!B353</f>
        <v>0</v>
      </c>
      <c r="R316" t="str">
        <f>IF(R317=0,"",Liittymislomake!C353)</f>
        <v/>
      </c>
      <c r="S316" t="str">
        <f>IF(S317=0,"",Liittymislomake!D353)</f>
        <v/>
      </c>
      <c r="T316" t="str">
        <f>IF(T317=0,"",Liittymislomake!E353)</f>
        <v/>
      </c>
    </row>
    <row r="317" spans="14:20" x14ac:dyDescent="0.35">
      <c r="N317" s="1">
        <f>Liittymislomake!A354</f>
        <v>0</v>
      </c>
      <c r="O317" t="str">
        <f>IF(Liittymislomake!A354="","",VLOOKUP(Liittymislomake!A354,tauluAsiointitiedot[],2,FALSE))</f>
        <v/>
      </c>
      <c r="P317">
        <f>IF(Liittymislomake!C354="",2,1)</f>
        <v>2</v>
      </c>
      <c r="Q317">
        <f>Liittymislomake!B354</f>
        <v>0</v>
      </c>
      <c r="R317">
        <f>IF(R318=0,"",Liittymislomake!C354)</f>
        <v>0</v>
      </c>
      <c r="S317">
        <f>IF(S318=0,"",Liittymislomake!D354)</f>
        <v>0</v>
      </c>
      <c r="T317">
        <f>IF(T318=0,"",Liittymislomake!E354)</f>
        <v>0</v>
      </c>
    </row>
    <row r="318" spans="14:20" x14ac:dyDescent="0.35">
      <c r="N318" s="1">
        <f>Liittymislomake!A355</f>
        <v>0</v>
      </c>
      <c r="O318" t="str">
        <f>IF(Liittymislomake!A355="","",VLOOKUP(Liittymislomake!A355,tauluAsiointitiedot[],2,FALSE))</f>
        <v/>
      </c>
      <c r="P318">
        <f>IF(Liittymislomake!C355="",2,1)</f>
        <v>2</v>
      </c>
      <c r="Q318">
        <f>Liittymislomake!B355</f>
        <v>0</v>
      </c>
      <c r="R318" t="str">
        <f>IF(R319=0,"",Liittymislomake!C355)</f>
        <v/>
      </c>
      <c r="S318" t="str">
        <f>IF(S319=0,"",Liittymislomake!D355)</f>
        <v/>
      </c>
      <c r="T318" t="str">
        <f>IF(T319=0,"",Liittymislomake!E355)</f>
        <v/>
      </c>
    </row>
    <row r="319" spans="14:20" x14ac:dyDescent="0.35">
      <c r="N319" s="1">
        <f>Liittymislomake!A356</f>
        <v>0</v>
      </c>
      <c r="O319" t="str">
        <f>IF(Liittymislomake!A356="","",VLOOKUP(Liittymislomake!A356,tauluAsiointitiedot[],2,FALSE))</f>
        <v/>
      </c>
      <c r="P319">
        <f>IF(Liittymislomake!C356="",2,1)</f>
        <v>2</v>
      </c>
      <c r="Q319">
        <f>Liittymislomake!B356</f>
        <v>0</v>
      </c>
      <c r="R319">
        <f>IF(R320=0,"",Liittymislomake!C356)</f>
        <v>0</v>
      </c>
      <c r="S319">
        <f>IF(S320=0,"",Liittymislomake!D356)</f>
        <v>0</v>
      </c>
      <c r="T319">
        <f>IF(T320=0,"",Liittymislomake!E356)</f>
        <v>0</v>
      </c>
    </row>
    <row r="320" spans="14:20" x14ac:dyDescent="0.35">
      <c r="N320" s="1">
        <f>Liittymislomake!A357</f>
        <v>0</v>
      </c>
      <c r="O320" t="str">
        <f>IF(Liittymislomake!A357="","",VLOOKUP(Liittymislomake!A357,tauluAsiointitiedot[],2,FALSE))</f>
        <v/>
      </c>
      <c r="P320">
        <f>IF(Liittymislomake!C357="",2,1)</f>
        <v>2</v>
      </c>
      <c r="Q320">
        <f>Liittymislomake!B357</f>
        <v>0</v>
      </c>
      <c r="R320" t="str">
        <f>IF(R321=0,"",Liittymislomake!C357)</f>
        <v/>
      </c>
      <c r="S320" t="str">
        <f>IF(S321=0,"",Liittymislomake!D357)</f>
        <v/>
      </c>
      <c r="T320" t="str">
        <f>IF(T321=0,"",Liittymislomake!E357)</f>
        <v/>
      </c>
    </row>
    <row r="321" spans="14:20" x14ac:dyDescent="0.35">
      <c r="N321" s="1">
        <f>Liittymislomake!A358</f>
        <v>0</v>
      </c>
      <c r="O321" t="str">
        <f>IF(Liittymislomake!A358="","",VLOOKUP(Liittymislomake!A358,tauluAsiointitiedot[],2,FALSE))</f>
        <v/>
      </c>
      <c r="P321">
        <f>IF(Liittymislomake!C358="",2,1)</f>
        <v>2</v>
      </c>
      <c r="Q321">
        <f>Liittymislomake!B358</f>
        <v>0</v>
      </c>
      <c r="R321">
        <f>IF(R322=0,"",Liittymislomake!C358)</f>
        <v>0</v>
      </c>
      <c r="S321">
        <f>IF(S322=0,"",Liittymislomake!D358)</f>
        <v>0</v>
      </c>
      <c r="T321">
        <f>IF(T322=0,"",Liittymislomake!E358)</f>
        <v>0</v>
      </c>
    </row>
    <row r="322" spans="14:20" x14ac:dyDescent="0.35">
      <c r="N322" s="1">
        <f>Liittymislomake!A359</f>
        <v>0</v>
      </c>
      <c r="O322" t="str">
        <f>IF(Liittymislomake!A359="","",VLOOKUP(Liittymislomake!A359,tauluAsiointitiedot[],2,FALSE))</f>
        <v/>
      </c>
      <c r="P322">
        <f>IF(Liittymislomake!C359="",2,1)</f>
        <v>2</v>
      </c>
      <c r="Q322">
        <f>Liittymislomake!B359</f>
        <v>0</v>
      </c>
      <c r="R322" t="str">
        <f>IF(R323=0,"",Liittymislomake!C359)</f>
        <v/>
      </c>
      <c r="S322" t="str">
        <f>IF(S323=0,"",Liittymislomake!D359)</f>
        <v/>
      </c>
      <c r="T322" t="str">
        <f>IF(T323=0,"",Liittymislomake!E359)</f>
        <v/>
      </c>
    </row>
    <row r="323" spans="14:20" x14ac:dyDescent="0.35">
      <c r="N323" s="1">
        <f>Liittymislomake!A360</f>
        <v>0</v>
      </c>
      <c r="O323" t="str">
        <f>IF(Liittymislomake!A360="","",VLOOKUP(Liittymislomake!A360,tauluAsiointitiedot[],2,FALSE))</f>
        <v/>
      </c>
      <c r="P323">
        <f>IF(Liittymislomake!C360="",2,1)</f>
        <v>2</v>
      </c>
      <c r="Q323">
        <f>Liittymislomake!B360</f>
        <v>0</v>
      </c>
      <c r="R323">
        <f>IF(R324=0,"",Liittymislomake!C360)</f>
        <v>0</v>
      </c>
      <c r="S323">
        <f>IF(S324=0,"",Liittymislomake!D360)</f>
        <v>0</v>
      </c>
      <c r="T323">
        <f>IF(T324=0,"",Liittymislomake!E360)</f>
        <v>0</v>
      </c>
    </row>
    <row r="324" spans="14:20" x14ac:dyDescent="0.35">
      <c r="N324" s="1">
        <f>Liittymislomake!A361</f>
        <v>0</v>
      </c>
      <c r="O324" t="str">
        <f>IF(Liittymislomake!A361="","",VLOOKUP(Liittymislomake!A361,tauluAsiointitiedot[],2,FALSE))</f>
        <v/>
      </c>
      <c r="P324">
        <f>IF(Liittymislomake!C361="",2,1)</f>
        <v>2</v>
      </c>
      <c r="Q324">
        <f>Liittymislomake!B361</f>
        <v>0</v>
      </c>
      <c r="R324" t="str">
        <f>IF(R325=0,"",Liittymislomake!C361)</f>
        <v/>
      </c>
      <c r="S324" t="str">
        <f>IF(S325=0,"",Liittymislomake!D361)</f>
        <v/>
      </c>
      <c r="T324" t="str">
        <f>IF(T325=0,"",Liittymislomake!E361)</f>
        <v/>
      </c>
    </row>
    <row r="325" spans="14:20" x14ac:dyDescent="0.35">
      <c r="N325" s="1">
        <f>Liittymislomake!A362</f>
        <v>0</v>
      </c>
      <c r="O325" t="str">
        <f>IF(Liittymislomake!A362="","",VLOOKUP(Liittymislomake!A362,tauluAsiointitiedot[],2,FALSE))</f>
        <v/>
      </c>
      <c r="P325">
        <f>IF(Liittymislomake!C362="",2,1)</f>
        <v>2</v>
      </c>
      <c r="Q325">
        <f>Liittymislomake!B362</f>
        <v>0</v>
      </c>
      <c r="R325">
        <f>IF(R326=0,"",Liittymislomake!C362)</f>
        <v>0</v>
      </c>
      <c r="S325">
        <f>IF(S326=0,"",Liittymislomake!D362)</f>
        <v>0</v>
      </c>
      <c r="T325">
        <f>IF(T326=0,"",Liittymislomake!E362)</f>
        <v>0</v>
      </c>
    </row>
    <row r="326" spans="14:20" x14ac:dyDescent="0.35">
      <c r="N326" s="1">
        <f>Liittymislomake!A363</f>
        <v>0</v>
      </c>
      <c r="O326" t="str">
        <f>IF(Liittymislomake!A363="","",VLOOKUP(Liittymislomake!A363,tauluAsiointitiedot[],2,FALSE))</f>
        <v/>
      </c>
      <c r="P326">
        <f>IF(Liittymislomake!C363="",2,1)</f>
        <v>2</v>
      </c>
      <c r="Q326">
        <f>Liittymislomake!B363</f>
        <v>0</v>
      </c>
      <c r="R326" t="str">
        <f>IF(R327=0,"",Liittymislomake!C363)</f>
        <v/>
      </c>
      <c r="S326" t="str">
        <f>IF(S327=0,"",Liittymislomake!D363)</f>
        <v/>
      </c>
      <c r="T326" t="str">
        <f>IF(T327=0,"",Liittymislomake!E363)</f>
        <v/>
      </c>
    </row>
    <row r="327" spans="14:20" x14ac:dyDescent="0.35">
      <c r="N327" s="1">
        <f>Liittymislomake!A364</f>
        <v>0</v>
      </c>
      <c r="O327" t="str">
        <f>IF(Liittymislomake!A364="","",VLOOKUP(Liittymislomake!A364,tauluAsiointitiedot[],2,FALSE))</f>
        <v/>
      </c>
      <c r="P327">
        <f>IF(Liittymislomake!C364="",2,1)</f>
        <v>2</v>
      </c>
      <c r="Q327">
        <f>Liittymislomake!B364</f>
        <v>0</v>
      </c>
      <c r="R327">
        <f>IF(R328=0,"",Liittymislomake!C364)</f>
        <v>0</v>
      </c>
      <c r="S327">
        <f>IF(S328=0,"",Liittymislomake!D364)</f>
        <v>0</v>
      </c>
      <c r="T327">
        <f>IF(T328=0,"",Liittymislomake!E364)</f>
        <v>0</v>
      </c>
    </row>
    <row r="328" spans="14:20" x14ac:dyDescent="0.35">
      <c r="N328" s="1">
        <f>Liittymislomake!A365</f>
        <v>0</v>
      </c>
      <c r="O328" t="str">
        <f>IF(Liittymislomake!A365="","",VLOOKUP(Liittymislomake!A365,tauluAsiointitiedot[],2,FALSE))</f>
        <v/>
      </c>
      <c r="P328">
        <f>IF(Liittymislomake!C365="",2,1)</f>
        <v>2</v>
      </c>
      <c r="Q328">
        <f>Liittymislomake!B365</f>
        <v>0</v>
      </c>
      <c r="R328" t="str">
        <f>IF(R329=0,"",Liittymislomake!C365)</f>
        <v/>
      </c>
      <c r="S328" t="str">
        <f>IF(S329=0,"",Liittymislomake!D365)</f>
        <v/>
      </c>
      <c r="T328" t="str">
        <f>IF(T329=0,"",Liittymislomake!E365)</f>
        <v/>
      </c>
    </row>
    <row r="329" spans="14:20" x14ac:dyDescent="0.35">
      <c r="N329" s="1">
        <f>Liittymislomake!A366</f>
        <v>0</v>
      </c>
      <c r="O329" t="str">
        <f>IF(Liittymislomake!A366="","",VLOOKUP(Liittymislomake!A366,tauluAsiointitiedot[],2,FALSE))</f>
        <v/>
      </c>
      <c r="P329">
        <f>IF(Liittymislomake!C366="",2,1)</f>
        <v>2</v>
      </c>
      <c r="Q329">
        <f>Liittymislomake!B366</f>
        <v>0</v>
      </c>
      <c r="R329">
        <f>IF(R330=0,"",Liittymislomake!C366)</f>
        <v>0</v>
      </c>
      <c r="S329">
        <f>IF(S330=0,"",Liittymislomake!D366)</f>
        <v>0</v>
      </c>
      <c r="T329">
        <f>IF(T330=0,"",Liittymislomake!E366)</f>
        <v>0</v>
      </c>
    </row>
    <row r="330" spans="14:20" x14ac:dyDescent="0.35">
      <c r="N330" s="1">
        <f>Liittymislomake!A367</f>
        <v>0</v>
      </c>
      <c r="O330" t="str">
        <f>IF(Liittymislomake!A367="","",VLOOKUP(Liittymislomake!A367,tauluAsiointitiedot[],2,FALSE))</f>
        <v/>
      </c>
      <c r="P330">
        <f>IF(Liittymislomake!C367="",2,1)</f>
        <v>2</v>
      </c>
      <c r="Q330">
        <f>Liittymislomake!B367</f>
        <v>0</v>
      </c>
      <c r="R330" t="str">
        <f>IF(R331=0,"",Liittymislomake!C367)</f>
        <v/>
      </c>
      <c r="S330" t="str">
        <f>IF(S331=0,"",Liittymislomake!D367)</f>
        <v/>
      </c>
      <c r="T330" t="str">
        <f>IF(T331=0,"",Liittymislomake!E367)</f>
        <v/>
      </c>
    </row>
    <row r="331" spans="14:20" x14ac:dyDescent="0.35">
      <c r="N331" s="1">
        <f>Liittymislomake!A368</f>
        <v>0</v>
      </c>
      <c r="O331" t="str">
        <f>IF(Liittymislomake!A368="","",VLOOKUP(Liittymislomake!A368,tauluAsiointitiedot[],2,FALSE))</f>
        <v/>
      </c>
      <c r="P331">
        <f>IF(Liittymislomake!C368="",2,1)</f>
        <v>2</v>
      </c>
      <c r="Q331">
        <f>Liittymislomake!B368</f>
        <v>0</v>
      </c>
      <c r="R331">
        <f>IF(R332=0,"",Liittymislomake!C368)</f>
        <v>0</v>
      </c>
      <c r="S331">
        <f>IF(S332=0,"",Liittymislomake!D368)</f>
        <v>0</v>
      </c>
      <c r="T331">
        <f>IF(T332=0,"",Liittymislomake!E368)</f>
        <v>0</v>
      </c>
    </row>
    <row r="332" spans="14:20" x14ac:dyDescent="0.35">
      <c r="N332" s="1">
        <f>Liittymislomake!A369</f>
        <v>0</v>
      </c>
      <c r="O332" t="str">
        <f>IF(Liittymislomake!A369="","",VLOOKUP(Liittymislomake!A369,tauluAsiointitiedot[],2,FALSE))</f>
        <v/>
      </c>
      <c r="P332">
        <f>IF(Liittymislomake!C369="",2,1)</f>
        <v>2</v>
      </c>
      <c r="Q332">
        <f>Liittymislomake!B369</f>
        <v>0</v>
      </c>
      <c r="R332" t="str">
        <f>IF(R333=0,"",Liittymislomake!C369)</f>
        <v/>
      </c>
      <c r="S332" t="str">
        <f>IF(S333=0,"",Liittymislomake!D369)</f>
        <v/>
      </c>
      <c r="T332" t="str">
        <f>IF(T333=0,"",Liittymislomake!E369)</f>
        <v/>
      </c>
    </row>
    <row r="333" spans="14:20" x14ac:dyDescent="0.35">
      <c r="N333" s="1">
        <f>Liittymislomake!A370</f>
        <v>0</v>
      </c>
      <c r="O333" t="str">
        <f>IF(Liittymislomake!A370="","",VLOOKUP(Liittymislomake!A370,tauluAsiointitiedot[],2,FALSE))</f>
        <v/>
      </c>
      <c r="P333">
        <f>IF(Liittymislomake!C370="",2,1)</f>
        <v>2</v>
      </c>
      <c r="Q333">
        <f>Liittymislomake!B370</f>
        <v>0</v>
      </c>
      <c r="R333">
        <f>IF(R334=0,"",Liittymislomake!C370)</f>
        <v>0</v>
      </c>
      <c r="S333">
        <f>IF(S334=0,"",Liittymislomake!D370)</f>
        <v>0</v>
      </c>
      <c r="T333">
        <f>IF(T334=0,"",Liittymislomake!E370)</f>
        <v>0</v>
      </c>
    </row>
    <row r="334" spans="14:20" x14ac:dyDescent="0.35">
      <c r="N334" s="1">
        <f>Liittymislomake!A371</f>
        <v>0</v>
      </c>
      <c r="O334" t="str">
        <f>IF(Liittymislomake!A371="","",VLOOKUP(Liittymislomake!A371,tauluAsiointitiedot[],2,FALSE))</f>
        <v/>
      </c>
      <c r="P334">
        <f>IF(Liittymislomake!C371="",2,1)</f>
        <v>2</v>
      </c>
      <c r="Q334">
        <f>Liittymislomake!B371</f>
        <v>0</v>
      </c>
      <c r="R334" t="str">
        <f>IF(R335=0,"",Liittymislomake!C371)</f>
        <v/>
      </c>
      <c r="S334" t="str">
        <f>IF(S335=0,"",Liittymislomake!D371)</f>
        <v/>
      </c>
      <c r="T334" t="str">
        <f>IF(T335=0,"",Liittymislomake!E371)</f>
        <v/>
      </c>
    </row>
    <row r="335" spans="14:20" x14ac:dyDescent="0.35">
      <c r="N335" s="1">
        <f>Liittymislomake!A372</f>
        <v>0</v>
      </c>
      <c r="O335" t="str">
        <f>IF(Liittymislomake!A372="","",VLOOKUP(Liittymislomake!A372,tauluAsiointitiedot[],2,FALSE))</f>
        <v/>
      </c>
      <c r="P335">
        <f>IF(Liittymislomake!C372="",2,1)</f>
        <v>2</v>
      </c>
      <c r="Q335">
        <f>Liittymislomake!B372</f>
        <v>0</v>
      </c>
      <c r="R335">
        <f>IF(R336=0,"",Liittymislomake!C372)</f>
        <v>0</v>
      </c>
      <c r="S335">
        <f>IF(S336=0,"",Liittymislomake!D372)</f>
        <v>0</v>
      </c>
      <c r="T335">
        <f>IF(T336=0,"",Liittymislomake!E372)</f>
        <v>0</v>
      </c>
    </row>
    <row r="336" spans="14:20" x14ac:dyDescent="0.35">
      <c r="N336" s="1">
        <f>Liittymislomake!A373</f>
        <v>0</v>
      </c>
      <c r="O336" t="str">
        <f>IF(Liittymislomake!A373="","",VLOOKUP(Liittymislomake!A373,tauluAsiointitiedot[],2,FALSE))</f>
        <v/>
      </c>
      <c r="P336">
        <f>IF(Liittymislomake!C373="",2,1)</f>
        <v>2</v>
      </c>
      <c r="Q336">
        <f>Liittymislomake!B373</f>
        <v>0</v>
      </c>
      <c r="R336" t="str">
        <f>IF(R337=0,"",Liittymislomake!C373)</f>
        <v/>
      </c>
      <c r="S336" t="str">
        <f>IF(S337=0,"",Liittymislomake!D373)</f>
        <v/>
      </c>
      <c r="T336" t="str">
        <f>IF(T337=0,"",Liittymislomake!E373)</f>
        <v/>
      </c>
    </row>
    <row r="337" spans="14:20" x14ac:dyDescent="0.35">
      <c r="N337" s="1">
        <f>Liittymislomake!A374</f>
        <v>0</v>
      </c>
      <c r="O337" t="str">
        <f>IF(Liittymislomake!A374="","",VLOOKUP(Liittymislomake!A374,tauluAsiointitiedot[],2,FALSE))</f>
        <v/>
      </c>
      <c r="P337">
        <f>IF(Liittymislomake!C374="",2,1)</f>
        <v>2</v>
      </c>
      <c r="Q337">
        <f>Liittymislomake!B374</f>
        <v>0</v>
      </c>
      <c r="R337">
        <f>IF(R338=0,"",Liittymislomake!C374)</f>
        <v>0</v>
      </c>
      <c r="S337">
        <f>IF(S338=0,"",Liittymislomake!D374)</f>
        <v>0</v>
      </c>
      <c r="T337">
        <f>IF(T338=0,"",Liittymislomake!E374)</f>
        <v>0</v>
      </c>
    </row>
    <row r="338" spans="14:20" x14ac:dyDescent="0.35">
      <c r="N338" s="1">
        <f>Liittymislomake!A375</f>
        <v>0</v>
      </c>
      <c r="O338" t="str">
        <f>IF(Liittymislomake!A375="","",VLOOKUP(Liittymislomake!A375,tauluAsiointitiedot[],2,FALSE))</f>
        <v/>
      </c>
      <c r="P338">
        <f>IF(Liittymislomake!C375="",2,1)</f>
        <v>2</v>
      </c>
      <c r="Q338">
        <f>Liittymislomake!B375</f>
        <v>0</v>
      </c>
      <c r="R338" t="str">
        <f>IF(R339=0,"",Liittymislomake!C375)</f>
        <v/>
      </c>
      <c r="S338" t="str">
        <f>IF(S339=0,"",Liittymislomake!D375)</f>
        <v/>
      </c>
      <c r="T338" t="str">
        <f>IF(T339=0,"",Liittymislomake!E375)</f>
        <v/>
      </c>
    </row>
    <row r="339" spans="14:20" x14ac:dyDescent="0.35">
      <c r="N339" s="1">
        <f>Liittymislomake!A376</f>
        <v>0</v>
      </c>
      <c r="O339" t="str">
        <f>IF(Liittymislomake!A376="","",VLOOKUP(Liittymislomake!A376,tauluAsiointitiedot[],2,FALSE))</f>
        <v/>
      </c>
      <c r="P339">
        <f>IF(Liittymislomake!C376="",2,1)</f>
        <v>2</v>
      </c>
      <c r="Q339">
        <f>Liittymislomake!B376</f>
        <v>0</v>
      </c>
      <c r="R339">
        <f>IF(R340=0,"",Liittymislomake!C376)</f>
        <v>0</v>
      </c>
      <c r="S339">
        <f>IF(S340=0,"",Liittymislomake!D376)</f>
        <v>0</v>
      </c>
      <c r="T339">
        <f>IF(T340=0,"",Liittymislomake!E376)</f>
        <v>0</v>
      </c>
    </row>
    <row r="340" spans="14:20" x14ac:dyDescent="0.35">
      <c r="N340" s="1">
        <f>Liittymislomake!A377</f>
        <v>0</v>
      </c>
      <c r="O340" t="str">
        <f>IF(Liittymislomake!A377="","",VLOOKUP(Liittymislomake!A377,tauluAsiointitiedot[],2,FALSE))</f>
        <v/>
      </c>
      <c r="P340">
        <f>IF(Liittymislomake!C377="",2,1)</f>
        <v>2</v>
      </c>
      <c r="Q340">
        <f>Liittymislomake!B377</f>
        <v>0</v>
      </c>
      <c r="R340" t="str">
        <f>IF(R341=0,"",Liittymislomake!C377)</f>
        <v/>
      </c>
      <c r="S340" t="str">
        <f>IF(S341=0,"",Liittymislomake!D377)</f>
        <v/>
      </c>
      <c r="T340" t="str">
        <f>IF(T341=0,"",Liittymislomake!E377)</f>
        <v/>
      </c>
    </row>
    <row r="341" spans="14:20" x14ac:dyDescent="0.35">
      <c r="N341" s="1">
        <f>Liittymislomake!A378</f>
        <v>0</v>
      </c>
      <c r="O341" t="str">
        <f>IF(Liittymislomake!A378="","",VLOOKUP(Liittymislomake!A378,tauluAsiointitiedot[],2,FALSE))</f>
        <v/>
      </c>
      <c r="P341">
        <f>IF(Liittymislomake!C378="",2,1)</f>
        <v>2</v>
      </c>
      <c r="Q341">
        <f>Liittymislomake!B378</f>
        <v>0</v>
      </c>
      <c r="R341">
        <f>IF(R342=0,"",Liittymislomake!C378)</f>
        <v>0</v>
      </c>
      <c r="S341">
        <f>IF(S342=0,"",Liittymislomake!D378)</f>
        <v>0</v>
      </c>
      <c r="T341">
        <f>IF(T342=0,"",Liittymislomake!E378)</f>
        <v>0</v>
      </c>
    </row>
    <row r="342" spans="14:20" x14ac:dyDescent="0.35">
      <c r="N342" s="1">
        <f>Liittymislomake!A379</f>
        <v>0</v>
      </c>
      <c r="O342" t="str">
        <f>IF(Liittymislomake!A379="","",VLOOKUP(Liittymislomake!A379,tauluAsiointitiedot[],2,FALSE))</f>
        <v/>
      </c>
      <c r="P342">
        <f>IF(Liittymislomake!C379="",2,1)</f>
        <v>2</v>
      </c>
      <c r="Q342">
        <f>Liittymislomake!B379</f>
        <v>0</v>
      </c>
      <c r="R342" t="str">
        <f>IF(R343=0,"",Liittymislomake!C379)</f>
        <v/>
      </c>
      <c r="S342" t="str">
        <f>IF(S343=0,"",Liittymislomake!D379)</f>
        <v/>
      </c>
      <c r="T342" t="str">
        <f>IF(T343=0,"",Liittymislomake!E379)</f>
        <v/>
      </c>
    </row>
    <row r="343" spans="14:20" x14ac:dyDescent="0.35">
      <c r="N343" s="1">
        <f>Liittymislomake!A380</f>
        <v>0</v>
      </c>
      <c r="O343" t="str">
        <f>IF(Liittymislomake!A380="","",VLOOKUP(Liittymislomake!A380,tauluAsiointitiedot[],2,FALSE))</f>
        <v/>
      </c>
      <c r="P343">
        <f>IF(Liittymislomake!C380="",2,1)</f>
        <v>2</v>
      </c>
      <c r="Q343">
        <f>Liittymislomake!B380</f>
        <v>0</v>
      </c>
      <c r="R343">
        <f>IF(R344=0,"",Liittymislomake!C380)</f>
        <v>0</v>
      </c>
      <c r="S343">
        <f>IF(S344=0,"",Liittymislomake!D380)</f>
        <v>0</v>
      </c>
      <c r="T343">
        <f>IF(T344=0,"",Liittymislomake!E380)</f>
        <v>0</v>
      </c>
    </row>
    <row r="344" spans="14:20" x14ac:dyDescent="0.35">
      <c r="N344" s="1">
        <f>Liittymislomake!A381</f>
        <v>0</v>
      </c>
      <c r="O344" t="str">
        <f>IF(Liittymislomake!A381="","",VLOOKUP(Liittymislomake!A381,tauluAsiointitiedot[],2,FALSE))</f>
        <v/>
      </c>
      <c r="P344">
        <f>IF(Liittymislomake!C381="",2,1)</f>
        <v>2</v>
      </c>
      <c r="Q344">
        <f>Liittymislomake!B381</f>
        <v>0</v>
      </c>
      <c r="R344" t="str">
        <f>IF(R345=0,"",Liittymislomake!C381)</f>
        <v/>
      </c>
      <c r="S344" t="str">
        <f>IF(S345=0,"",Liittymislomake!D381)</f>
        <v/>
      </c>
      <c r="T344" t="str">
        <f>IF(T345=0,"",Liittymislomake!E381)</f>
        <v/>
      </c>
    </row>
    <row r="345" spans="14:20" x14ac:dyDescent="0.35">
      <c r="N345" s="1">
        <f>Liittymislomake!A382</f>
        <v>0</v>
      </c>
      <c r="O345" t="str">
        <f>IF(Liittymislomake!A382="","",VLOOKUP(Liittymislomake!A382,tauluAsiointitiedot[],2,FALSE))</f>
        <v/>
      </c>
      <c r="P345">
        <f>IF(Liittymislomake!C382="",2,1)</f>
        <v>2</v>
      </c>
      <c r="Q345">
        <f>Liittymislomake!B382</f>
        <v>0</v>
      </c>
      <c r="R345">
        <f>IF(R346=0,"",Liittymislomake!C382)</f>
        <v>0</v>
      </c>
      <c r="S345">
        <f>IF(S346=0,"",Liittymislomake!D382)</f>
        <v>0</v>
      </c>
      <c r="T345">
        <f>IF(T346=0,"",Liittymislomake!E382)</f>
        <v>0</v>
      </c>
    </row>
    <row r="346" spans="14:20" x14ac:dyDescent="0.35">
      <c r="N346" s="1">
        <f>Liittymislomake!A383</f>
        <v>0</v>
      </c>
      <c r="O346" t="str">
        <f>IF(Liittymislomake!A383="","",VLOOKUP(Liittymislomake!A383,tauluAsiointitiedot[],2,FALSE))</f>
        <v/>
      </c>
      <c r="P346">
        <f>IF(Liittymislomake!C383="",2,1)</f>
        <v>2</v>
      </c>
      <c r="Q346">
        <f>Liittymislomake!B383</f>
        <v>0</v>
      </c>
      <c r="R346" t="str">
        <f>IF(R347=0,"",Liittymislomake!C383)</f>
        <v/>
      </c>
      <c r="S346" t="str">
        <f>IF(S347=0,"",Liittymislomake!D383)</f>
        <v/>
      </c>
      <c r="T346" t="str">
        <f>IF(T347=0,"",Liittymislomake!E383)</f>
        <v/>
      </c>
    </row>
  </sheetData>
  <sheetProtection algorithmName="SHA-512" hashValue="7VdnMAFG1U1BZVNCOf0GgtzeknKeJ9jN6YpytEWdWjnOix5Wb5hPerPhmasJO9d+CpSCy1G78QMEWhyyxC8sMw==" saltValue="sT9SEcQgAdf7vfYD60jyfQ==" spinCount="100000" sheet="1" objects="1" scenarios="1"/>
  <mergeCells count="4">
    <mergeCell ref="A1:D1"/>
    <mergeCell ref="F1:G1"/>
    <mergeCell ref="I1:L1"/>
    <mergeCell ref="N1:S1"/>
  </mergeCells>
  <phoneticPr fontId="7" type="noConversion"/>
  <pageMargins left="0.7" right="0.7" top="0.75" bottom="0.75" header="0.3" footer="0.3"/>
  <ignoredErrors>
    <ignoredError sqref="G28:G54 G55:G98 G99:G102" calculatedColumn="1"/>
    <ignoredError sqref="G3" evalError="1"/>
  </ignoredErrors>
  <tableParts count="3">
    <tablePart r:id="rId1"/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66DC5-3AE7-4EA5-8223-DF22E455B247}">
  <dimension ref="A1:K5"/>
  <sheetViews>
    <sheetView showZeros="0" workbookViewId="0">
      <selection activeCell="E3" sqref="E3"/>
    </sheetView>
  </sheetViews>
  <sheetFormatPr defaultRowHeight="15.5" x14ac:dyDescent="0.35"/>
  <cols>
    <col min="1" max="1" width="34.83203125" bestFit="1" customWidth="1"/>
    <col min="2" max="2" width="38.1640625" bestFit="1" customWidth="1"/>
    <col min="3" max="3" width="35.4140625" bestFit="1" customWidth="1"/>
    <col min="4" max="4" width="35.6640625" bestFit="1" customWidth="1"/>
    <col min="5" max="5" width="47" customWidth="1"/>
    <col min="6" max="6" width="12.33203125" bestFit="1" customWidth="1"/>
    <col min="7" max="7" width="13.25" bestFit="1" customWidth="1"/>
    <col min="8" max="8" width="31.83203125" bestFit="1" customWidth="1"/>
    <col min="9" max="9" width="45.4140625" bestFit="1" customWidth="1"/>
    <col min="10" max="10" width="48.5" bestFit="1" customWidth="1"/>
    <col min="11" max="11" width="49.1640625" bestFit="1" customWidth="1"/>
    <col min="12" max="12" width="13.9140625" bestFit="1" customWidth="1"/>
    <col min="13" max="21" width="42.08203125" bestFit="1" customWidth="1"/>
    <col min="22" max="22" width="13.9140625" bestFit="1" customWidth="1"/>
    <col min="23" max="33" width="42.08203125" bestFit="1" customWidth="1"/>
    <col min="34" max="34" width="13.9140625" bestFit="1" customWidth="1"/>
  </cols>
  <sheetData>
    <row r="1" spans="1:11" x14ac:dyDescent="0.35">
      <c r="A1" s="13" t="s">
        <v>610</v>
      </c>
      <c r="B1" s="13" t="s">
        <v>634</v>
      </c>
      <c r="C1" s="13" t="s">
        <v>611</v>
      </c>
      <c r="D1" s="13" t="s">
        <v>617</v>
      </c>
      <c r="E1" s="13" t="s">
        <v>612</v>
      </c>
      <c r="F1" s="13" t="s">
        <v>613</v>
      </c>
      <c r="G1" s="13" t="s">
        <v>730</v>
      </c>
      <c r="H1" s="13" t="s">
        <v>615</v>
      </c>
      <c r="I1" s="13" t="s">
        <v>616</v>
      </c>
      <c r="J1" s="13" t="s">
        <v>718</v>
      </c>
      <c r="K1" s="13" t="s">
        <v>719</v>
      </c>
    </row>
    <row r="2" spans="1:11" x14ac:dyDescent="0.35">
      <c r="A2">
        <v>0</v>
      </c>
      <c r="B2">
        <v>0</v>
      </c>
      <c r="C2">
        <v>0</v>
      </c>
      <c r="D2">
        <v>0</v>
      </c>
      <c r="G2">
        <v>2</v>
      </c>
      <c r="H2">
        <v>0</v>
      </c>
    </row>
    <row r="3" spans="1:11" x14ac:dyDescent="0.35">
      <c r="A3">
        <v>0</v>
      </c>
      <c r="B3">
        <v>0</v>
      </c>
      <c r="C3">
        <v>0</v>
      </c>
      <c r="D3">
        <v>0</v>
      </c>
      <c r="G3">
        <v>2</v>
      </c>
      <c r="H3">
        <v>0</v>
      </c>
      <c r="I3" t="s">
        <v>724</v>
      </c>
      <c r="J3" t="s">
        <v>724</v>
      </c>
      <c r="K3" t="s">
        <v>724</v>
      </c>
    </row>
    <row r="4" spans="1:11" x14ac:dyDescent="0.35">
      <c r="A4">
        <v>0</v>
      </c>
      <c r="B4">
        <v>0</v>
      </c>
      <c r="C4">
        <v>0</v>
      </c>
      <c r="D4">
        <v>0</v>
      </c>
      <c r="F4" t="s">
        <v>733</v>
      </c>
      <c r="G4">
        <v>2</v>
      </c>
      <c r="H4">
        <v>0</v>
      </c>
    </row>
    <row r="5" spans="1:11" x14ac:dyDescent="0.35">
      <c r="A5">
        <v>0</v>
      </c>
      <c r="B5">
        <v>0</v>
      </c>
      <c r="C5">
        <v>0</v>
      </c>
      <c r="D5">
        <v>0</v>
      </c>
      <c r="F5" t="s">
        <v>733</v>
      </c>
      <c r="G5">
        <v>2</v>
      </c>
      <c r="H5">
        <v>0</v>
      </c>
      <c r="I5" t="s">
        <v>724</v>
      </c>
      <c r="J5" t="s">
        <v>724</v>
      </c>
      <c r="K5" t="s">
        <v>724</v>
      </c>
    </row>
  </sheetData>
  <sheetProtection algorithmName="SHA-512" hashValue="pKkVxiU+fKw7LXCAu+1Lbiq9nAXFUdbj4rEl+AGgNhOxaetdbdE6CksVXbSX2qBb87cvmBdRNZ5eUSZypNZRSA==" saltValue="MhslIKcQIaRO95WPybIgOQ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item1.xml>�� 
</file>

<file path=customXml/item2.xml>��                                                                                                        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�� 
</file>

<file path=customXml/item7.xml>�� 
</file>

<file path=customXml/item8.xml>�� 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69FFACA199A96408C072731D6A2F230" ma:contentTypeVersion="1" ma:contentTypeDescription="Luo uusi asiakirja." ma:contentTypeScope="" ma:versionID="a9a903055325cc03fdcbf4adfb1aa3ff">
  <xsd:schema xmlns:xsd="http://www.w3.org/2001/XMLSchema" xmlns:xs="http://www.w3.org/2001/XMLSchema" xmlns:p="http://schemas.microsoft.com/office/2006/metadata/properties" xmlns:ns2="a4396e02-4fe2-4af6-82c8-11a8f5776388" targetNamespace="http://schemas.microsoft.com/office/2006/metadata/properties" ma:root="true" ma:fieldsID="770e4513ed559acc71fc3354f51f6905" ns2:_="">
    <xsd:import namespace="a4396e02-4fe2-4af6-82c8-11a8f577638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96e02-4fe2-4af6-82c8-11a8f57763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Props1.xml><?xml version="1.0" encoding="utf-8"?>
<ds:datastoreItem xmlns:ds="http://schemas.openxmlformats.org/officeDocument/2006/customXml" ds:itemID="{6417EB82-2F62-4933-A703-8343E00EBDD0}">
  <ds:schemaRefs/>
</ds:datastoreItem>
</file>

<file path=customXml/itemProps2.xml><?xml version="1.0" encoding="utf-8"?>
<ds:datastoreItem xmlns:ds="http://schemas.openxmlformats.org/officeDocument/2006/customXml" ds:itemID="{FD22BED6-B69F-4CB1-A1D1-00F90549AB84}">
  <ds:schemaRefs/>
</ds:datastoreItem>
</file>

<file path=customXml/itemProps3.xml><?xml version="1.0" encoding="utf-8"?>
<ds:datastoreItem xmlns:ds="http://schemas.openxmlformats.org/officeDocument/2006/customXml" ds:itemID="{35B1DCCC-F16C-4385-9A24-795AD3B465C7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a4396e02-4fe2-4af6-82c8-11a8f5776388"/>
    <ds:schemaRef ds:uri="http://schemas.microsoft.com/office/2006/metadata/properties"/>
    <ds:schemaRef ds:uri="http://purl.org/dc/elements/1.1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151F6972-1C87-42CC-AFBD-81F0C0EA50F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71B5690-7E17-4BF8-ACC3-B8A15C704247}">
  <ds:schemaRefs/>
</ds:datastoreItem>
</file>

<file path=customXml/itemProps6.xml><?xml version="1.0" encoding="utf-8"?>
<ds:datastoreItem xmlns:ds="http://schemas.openxmlformats.org/officeDocument/2006/customXml" ds:itemID="{F68A5EAE-62C3-47D9-A836-B47048CD67E1}">
  <ds:schemaRefs/>
</ds:datastoreItem>
</file>

<file path=customXml/itemProps7.xml><?xml version="1.0" encoding="utf-8"?>
<ds:datastoreItem xmlns:ds="http://schemas.openxmlformats.org/officeDocument/2006/customXml" ds:itemID="{22BFA8F2-62BE-48B2-B357-C63AE58D1389}">
  <ds:schemaRefs/>
</ds:datastoreItem>
</file>

<file path=customXml/itemProps8.xml><?xml version="1.0" encoding="utf-8"?>
<ds:datastoreItem xmlns:ds="http://schemas.openxmlformats.org/officeDocument/2006/customXml" ds:itemID="{391E10AB-E855-43F7-8A2C-6738E9893CE6}">
  <ds:schemaRefs/>
</ds:datastoreItem>
</file>

<file path=customXml/itemProps9.xml><?xml version="1.0" encoding="utf-8"?>
<ds:datastoreItem xmlns:ds="http://schemas.openxmlformats.org/officeDocument/2006/customXml" ds:itemID="{90363DDA-E70B-4185-8288-A3E44E821C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96e02-4fe2-4af6-82c8-11a8f57763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0.xml><?xml version="1.0" encoding="utf-8"?>
<ds:datastoreItem xmlns:ds="http://schemas.openxmlformats.org/officeDocument/2006/customXml" ds:itemID="{DEC8A679-589B-475A-BA73-1CA58A08CB07}">
  <ds:schemaRefs/>
</ds:datastoreItem>
</file>

<file path=customXml/itemProps11.xml><?xml version="1.0" encoding="utf-8"?>
<ds:datastoreItem xmlns:ds="http://schemas.openxmlformats.org/officeDocument/2006/customXml" ds:itemID="{995A2F24-E20E-49A3-BEC0-F76855FAED5C}">
  <ds:schemaRefs/>
</ds:datastoreItem>
</file>

<file path=customXml/itemProps12.xml><?xml version="1.0" encoding="utf-8"?>
<ds:datastoreItem xmlns:ds="http://schemas.openxmlformats.org/officeDocument/2006/customXml" ds:itemID="{91181699-EC32-49C4-A257-45B9A9F8900C}">
  <ds:schemaRefs/>
</ds:datastoreItem>
</file>

<file path=customXml/itemProps13.xml><?xml version="1.0" encoding="utf-8"?>
<ds:datastoreItem xmlns:ds="http://schemas.openxmlformats.org/officeDocument/2006/customXml" ds:itemID="{0E0F5BD8-DDC3-4593-8782-85A6D83E12D7}">
  <ds:schemaRefs/>
</ds:datastoreItem>
</file>

<file path=customXml/itemProps14.xml><?xml version="1.0" encoding="utf-8"?>
<ds:datastoreItem xmlns:ds="http://schemas.openxmlformats.org/officeDocument/2006/customXml" ds:itemID="{2255915F-377B-4B2C-ABFF-8871367CD13D}">
  <ds:schemaRefs/>
</ds:datastoreItem>
</file>

<file path=customXml/itemProps15.xml><?xml version="1.0" encoding="utf-8"?>
<ds:datastoreItem xmlns:ds="http://schemas.openxmlformats.org/officeDocument/2006/customXml" ds:itemID="{74CA3DB0-A481-44B0-9A41-C7DE495742B6}">
  <ds:schemaRefs/>
</ds:datastoreItem>
</file>

<file path=customXml/itemProps16.xml><?xml version="1.0" encoding="utf-8"?>
<ds:datastoreItem xmlns:ds="http://schemas.openxmlformats.org/officeDocument/2006/customXml" ds:itemID="{FB7106BC-FE5B-4CCD-BF79-226467265D1E}">
  <ds:schemaRefs/>
</ds:datastoreItem>
</file>

<file path=customXml/itemProps17.xml><?xml version="1.0" encoding="utf-8"?>
<ds:datastoreItem xmlns:ds="http://schemas.openxmlformats.org/officeDocument/2006/customXml" ds:itemID="{B25F8F89-16D9-4F7D-9188-7B6B4CEFDF90}">
  <ds:schemaRefs/>
</ds:datastoreItem>
</file>

<file path=customXml/itemProps18.xml><?xml version="1.0" encoding="utf-8"?>
<ds:datastoreItem xmlns:ds="http://schemas.openxmlformats.org/officeDocument/2006/customXml" ds:itemID="{540CDA58-D33D-43AB-B0E6-7A69B70192E2}">
  <ds:schemaRefs/>
</ds:datastoreItem>
</file>

<file path=customXml/itemProps19.xml><?xml version="1.0" encoding="utf-8"?>
<ds:datastoreItem xmlns:ds="http://schemas.openxmlformats.org/officeDocument/2006/customXml" ds:itemID="{4A14B61E-9E30-431B-9FA3-0036BCAC53E4}">
  <ds:schemaRefs/>
</ds:datastoreItem>
</file>

<file path=customXml/itemProps20.xml><?xml version="1.0" encoding="utf-8"?>
<ds:datastoreItem xmlns:ds="http://schemas.openxmlformats.org/officeDocument/2006/customXml" ds:itemID="{37A76BE4-BF5A-4E24-AB21-A45E7DE1DC3C}">
  <ds:schemaRefs/>
</ds:datastoreItem>
</file>

<file path=customXml/itemProps21.xml><?xml version="1.0" encoding="utf-8"?>
<ds:datastoreItem xmlns:ds="http://schemas.openxmlformats.org/officeDocument/2006/customXml" ds:itemID="{289267DB-F2CE-4705-9DCA-2BD6F01463F7}">
  <ds:schemaRefs/>
</ds:datastoreItem>
</file>

<file path=customXml/itemProps22.xml><?xml version="1.0" encoding="utf-8"?>
<ds:datastoreItem xmlns:ds="http://schemas.openxmlformats.org/officeDocument/2006/customXml" ds:itemID="{C2B723EC-205C-4991-9FB4-CB00782DB78B}">
  <ds:schemaRefs>
    <ds:schemaRef ds:uri="http://schemas.microsoft.com/DataMashup"/>
  </ds:schemaRefs>
</ds:datastoreItem>
</file>

<file path=customXml/itemProps23.xml><?xml version="1.0" encoding="utf-8"?>
<ds:datastoreItem xmlns:ds="http://schemas.openxmlformats.org/officeDocument/2006/customXml" ds:itemID="{988EBDA2-2A7E-4CD2-B7EF-70248D816AC4}">
  <ds:schemaRefs/>
</ds:datastoreItem>
</file>

<file path=customXml/itemProps24.xml><?xml version="1.0" encoding="utf-8"?>
<ds:datastoreItem xmlns:ds="http://schemas.openxmlformats.org/officeDocument/2006/customXml" ds:itemID="{487C62A3-2693-4D19-9D8E-73195CF5DB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7</vt:i4>
      </vt:variant>
    </vt:vector>
  </HeadingPairs>
  <TitlesOfParts>
    <vt:vector size="14" baseType="lpstr">
      <vt:lpstr>Täyttöohje</vt:lpstr>
      <vt:lpstr>Liittymislomake</vt:lpstr>
      <vt:lpstr>Asioinnit</vt:lpstr>
      <vt:lpstr>Organisaatiot</vt:lpstr>
      <vt:lpstr>Alueet</vt:lpstr>
      <vt:lpstr>Laskenta</vt:lpstr>
      <vt:lpstr>Tiedot</vt:lpstr>
      <vt:lpstr>Asiointi</vt:lpstr>
      <vt:lpstr>AsiointiViranomaisittain</vt:lpstr>
      <vt:lpstr>Hyvinvointialue</vt:lpstr>
      <vt:lpstr>Organisaatiot</vt:lpstr>
      <vt:lpstr>Poliisilaitos</vt:lpstr>
      <vt:lpstr>Tunniste</vt:lpstr>
      <vt:lpstr>Viranomainen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Kristian Nokelainen</cp:lastModifiedBy>
  <cp:revision/>
  <dcterms:created xsi:type="dcterms:W3CDTF">2021-05-10T06:11:51Z</dcterms:created>
  <dcterms:modified xsi:type="dcterms:W3CDTF">2025-01-13T08:35:28Z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0x010100A69FFACA199A96408C072731D6A2F230</vt:lpwstr>
  </property>
</Properties>
</file>